
<file path=[Content_Types].xml><?xml version="1.0" encoding="utf-8"?>
<Types xmlns="http://schemas.openxmlformats.org/package/2006/content-types">
  <Default Extension="bin" ContentType="application/vnd.ms-office.vbaProject"/>
  <Default Extension="data" ContentType="application/vnd.openxmlformats-officedocument.model+data"/>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codeName="{4D1C537B-E38A-612A-F078-A93A15B4B7F4}"/>
  <workbookPr codeName="ThisWorkbook" hidePivotFieldList="1" defaultThemeVersion="166925"/>
  <mc:AlternateContent xmlns:mc="http://schemas.openxmlformats.org/markup-compatibility/2006">
    <mc:Choice Requires="x15">
      <x15ac:absPath xmlns:x15ac="http://schemas.microsoft.com/office/spreadsheetml/2010/11/ac" url="D:\ABDI MASY 2022\WEBINAR UNDIP &amp;7JUNI 2022\"/>
    </mc:Choice>
  </mc:AlternateContent>
  <xr:revisionPtr revIDLastSave="0" documentId="13_ncr:1_{AAE86EBA-9E45-4C34-A9C8-BAAD119B78AD}" xr6:coauthVersionLast="46" xr6:coauthVersionMax="46" xr10:uidLastSave="{00000000-0000-0000-0000-000000000000}"/>
  <bookViews>
    <workbookView xWindow="-110" yWindow="-110" windowWidth="19420" windowHeight="10420" activeTab="2" xr2:uid="{14AA1666-9FCE-49F0-8562-80FB57236B11}"/>
  </bookViews>
  <sheets>
    <sheet name="Pivottable" sheetId="2" r:id="rId1"/>
    <sheet name="Dasboard" sheetId="4" r:id="rId2"/>
    <sheet name="Sheet1" sheetId="5" r:id="rId3"/>
    <sheet name="Database" sheetId="1" r:id="rId4"/>
  </sheets>
  <definedNames>
    <definedName name="_xlchart.v5.0" hidden="1">Pivottable!$N$3</definedName>
    <definedName name="_xlchart.v5.1" hidden="1">Pivottable!$N$4:$N$35</definedName>
    <definedName name="_xlchart.v5.2" hidden="1">Pivottable!$O$3</definedName>
    <definedName name="_xlchart.v5.3" hidden="1">Pivottable!$O$4:$O$35</definedName>
    <definedName name="_xlcn.WorksheetConnection_Book1.xlsxTable1" hidden="1">Table1[]</definedName>
    <definedName name="Slicer_Pulau">#N/A</definedName>
    <definedName name="Slicer_Tahun">#N/A</definedName>
  </definedNames>
  <calcPr calcId="191029"/>
  <pivotCaches>
    <pivotCache cacheId="0" r:id="rId5"/>
    <pivotCache cacheId="1" r:id="rId6"/>
    <pivotCache cacheId="2" r:id="rId7"/>
    <pivotCache cacheId="3" r:id="rId8"/>
    <pivotCache cacheId="4" r:id="rId9"/>
    <pivotCache cacheId="5" r:id="rId10"/>
  </pivotCaches>
  <extLst>
    <ext xmlns:x14="http://schemas.microsoft.com/office/spreadsheetml/2009/9/main" uri="{876F7934-8845-4945-9796-88D515C7AA90}">
      <x14:pivotCaches>
        <pivotCache cacheId="6" r:id="rId11"/>
      </x14:pivotCaches>
    </ex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Book1.xlsx!Table1"/>
        </x15:modelTables>
      </x15:dataModel>
    </ext>
  </extLst>
</workbook>
</file>

<file path=xl/calcChain.xml><?xml version="1.0" encoding="utf-8"?>
<calcChain xmlns="http://schemas.openxmlformats.org/spreadsheetml/2006/main">
  <c r="K13" i="2" l="1"/>
  <c r="L9" i="2"/>
  <c r="L13" i="2"/>
  <c r="K12" i="2"/>
  <c r="L12" i="2"/>
  <c r="K11" i="2"/>
  <c r="L11" i="2"/>
  <c r="K10" i="2"/>
  <c r="L10" i="2"/>
  <c r="O3" i="2"/>
  <c r="N4" i="2"/>
  <c r="O4" i="2"/>
  <c r="N5" i="2"/>
  <c r="O5" i="2"/>
  <c r="N6" i="2"/>
  <c r="O6" i="2"/>
  <c r="N7" i="2"/>
  <c r="O7" i="2"/>
  <c r="N8" i="2"/>
  <c r="O8" i="2"/>
  <c r="N9" i="2"/>
  <c r="O9" i="2"/>
  <c r="N10" i="2"/>
  <c r="O10" i="2"/>
  <c r="N11" i="2"/>
  <c r="O11" i="2"/>
  <c r="N12" i="2"/>
  <c r="O12" i="2"/>
  <c r="N13" i="2"/>
  <c r="O13" i="2"/>
  <c r="N14" i="2"/>
  <c r="O14" i="2"/>
  <c r="N15" i="2"/>
  <c r="O15" i="2"/>
  <c r="N16" i="2"/>
  <c r="O16" i="2"/>
  <c r="N17" i="2"/>
  <c r="O17" i="2"/>
  <c r="N18" i="2"/>
  <c r="O18" i="2"/>
  <c r="N19" i="2"/>
  <c r="O19" i="2"/>
  <c r="N20" i="2"/>
  <c r="O20" i="2"/>
  <c r="N21" i="2"/>
  <c r="O21" i="2"/>
  <c r="N22" i="2"/>
  <c r="O22" i="2"/>
  <c r="N23" i="2"/>
  <c r="O23" i="2"/>
  <c r="N24" i="2"/>
  <c r="O24" i="2"/>
  <c r="N25" i="2"/>
  <c r="O25" i="2"/>
  <c r="N26" i="2"/>
  <c r="O26" i="2"/>
  <c r="N27" i="2"/>
  <c r="O27" i="2"/>
  <c r="N28" i="2"/>
  <c r="O28" i="2"/>
  <c r="N29" i="2"/>
  <c r="O29" i="2"/>
  <c r="N30" i="2"/>
  <c r="O30" i="2"/>
  <c r="N31" i="2"/>
  <c r="O31" i="2"/>
  <c r="N32" i="2"/>
  <c r="O32" i="2"/>
  <c r="N33" i="2"/>
  <c r="O33" i="2"/>
  <c r="N34" i="2"/>
  <c r="O34" i="2"/>
  <c r="N35" i="2"/>
  <c r="O35"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C2A8CF1-B17C-446E-8C88-988DB612DAC3}"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8CE1E40B-E9C9-42C7-98AA-BDC2325B0603}" name="WorksheetConnection_Book1.xlsx!Table1" type="102" refreshedVersion="6" minRefreshableVersion="5">
    <extLst>
      <ext xmlns:x15="http://schemas.microsoft.com/office/spreadsheetml/2010/11/main" uri="{DE250136-89BD-433C-8126-D09CA5730AF9}">
        <x15:connection id="Table1">
          <x15:rangePr sourceName="_xlcn.WorksheetConnection_Book1.xlsxTable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7">
    <s v="ThisWorkbookDataModel"/>
    <s v="[Table1].[Jalur Masuk].[All]"/>
    <s v="[Measures].[Sum of Pendaftar]"/>
    <s v="[Table1].[Jalur Masuk].&amp;[UTBK]"/>
    <s v="[Table1].[Jalur Masuk].&amp;[SNMPTN]"/>
    <s v="[Table1].[Jalur Masuk].&amp;[Mandiri]"/>
    <s v="{[Table1].[Pulau].&amp;[Sumatera]}"/>
  </metadataStrings>
  <mdxMetadata count="9">
    <mdx n="0" f="m">
      <t c="1">
        <n x="1"/>
      </t>
    </mdx>
    <mdx n="0" f="m">
      <t c="1">
        <n x="2"/>
      </t>
    </mdx>
    <mdx n="0" f="m">
      <t c="1">
        <n x="3"/>
      </t>
    </mdx>
    <mdx n="0" f="m">
      <t c="1">
        <n x="4"/>
      </t>
    </mdx>
    <mdx n="0" f="m">
      <t c="1">
        <n x="5"/>
      </t>
    </mdx>
    <mdx n="0" f="v">
      <t c="3">
        <n x="1"/>
        <n x="2"/>
        <n x="6" s="1"/>
      </t>
    </mdx>
    <mdx n="0" f="v">
      <t c="3">
        <n x="3"/>
        <n x="2"/>
        <n x="6" s="1"/>
      </t>
    </mdx>
    <mdx n="0" f="v">
      <t c="3">
        <n x="4"/>
        <n x="2"/>
        <n x="6" s="1"/>
      </t>
    </mdx>
    <mdx n="0" f="v">
      <t c="3">
        <n x="5"/>
        <n x="2"/>
        <n x="6" s="1"/>
      </t>
    </mdx>
  </mdxMetadata>
  <valueMetadata count="9">
    <bk>
      <rc t="1" v="0"/>
    </bk>
    <bk>
      <rc t="1" v="1"/>
    </bk>
    <bk>
      <rc t="1" v="2"/>
    </bk>
    <bk>
      <rc t="1" v="3"/>
    </bk>
    <bk>
      <rc t="1" v="4"/>
    </bk>
    <bk>
      <rc t="1" v="5"/>
    </bk>
    <bk>
      <rc t="1" v="6"/>
    </bk>
    <bk>
      <rc t="1" v="7"/>
    </bk>
    <bk>
      <rc t="1" v="8"/>
    </bk>
  </valueMetadata>
</metadata>
</file>

<file path=xl/sharedStrings.xml><?xml version="1.0" encoding="utf-8"?>
<sst xmlns="http://schemas.openxmlformats.org/spreadsheetml/2006/main" count="1634" uniqueCount="62">
  <si>
    <t>Tahun</t>
  </si>
  <si>
    <t>Provinsi</t>
  </si>
  <si>
    <t>Pulau</t>
  </si>
  <si>
    <t>Fakultas</t>
  </si>
  <si>
    <t>Jalur Masuk</t>
  </si>
  <si>
    <t>Pendaftar</t>
  </si>
  <si>
    <t>DKI Jakarta</t>
  </si>
  <si>
    <t>Jawa</t>
  </si>
  <si>
    <t>Teknik</t>
  </si>
  <si>
    <t>SNMPTN</t>
  </si>
  <si>
    <t>kedokteran</t>
  </si>
  <si>
    <t>Hukum</t>
  </si>
  <si>
    <t>Sastra dan Budaya</t>
  </si>
  <si>
    <t>Perikanan dan kelautan</t>
  </si>
  <si>
    <t>UTBK</t>
  </si>
  <si>
    <t>Sains dan Matematika</t>
  </si>
  <si>
    <t>Sosial dan Politik</t>
  </si>
  <si>
    <t>Gorontalo</t>
  </si>
  <si>
    <t>Sulawesi</t>
  </si>
  <si>
    <t>Kesehatan Masyarakat</t>
  </si>
  <si>
    <t>Psikologi</t>
  </si>
  <si>
    <t>Mandiri</t>
  </si>
  <si>
    <t>Jawa Barat</t>
  </si>
  <si>
    <t>Vokasi</t>
  </si>
  <si>
    <t>Pasca sarjana</t>
  </si>
  <si>
    <t>Jawa Tengah</t>
  </si>
  <si>
    <t>Jawa Timur</t>
  </si>
  <si>
    <t>Kalimantan Barat</t>
  </si>
  <si>
    <t>Kalimantan</t>
  </si>
  <si>
    <t>Kalimantan Selatan</t>
  </si>
  <si>
    <t>Kalimantan Timur</t>
  </si>
  <si>
    <t>Kalimantan Utara</t>
  </si>
  <si>
    <t>Kepulauan Bangka Belitung</t>
  </si>
  <si>
    <t>Sumatera</t>
  </si>
  <si>
    <t>Kepulauan Riau</t>
  </si>
  <si>
    <t>Lampung</t>
  </si>
  <si>
    <t>Maluku</t>
  </si>
  <si>
    <t>Maluku-Papua</t>
  </si>
  <si>
    <t>Maluku Utara</t>
  </si>
  <si>
    <t>Nusa Tenggara Barat</t>
  </si>
  <si>
    <t>Bali-Nusa Tenggara</t>
  </si>
  <si>
    <t>Nusa Tenggara Timur</t>
  </si>
  <si>
    <t>Papua Barat</t>
  </si>
  <si>
    <t>Sulawesi Barat</t>
  </si>
  <si>
    <t>Sulawesi Selatan</t>
  </si>
  <si>
    <t>Sulawesi Tengah</t>
  </si>
  <si>
    <t>Sulawesi Tenggara</t>
  </si>
  <si>
    <t>Sulawesi Utara</t>
  </si>
  <si>
    <t>Sumatera Barat</t>
  </si>
  <si>
    <t>Sumatera Selatan</t>
  </si>
  <si>
    <t>Sumatera Utara</t>
  </si>
  <si>
    <t>Papua</t>
  </si>
  <si>
    <t>Banten</t>
  </si>
  <si>
    <t>Bengkulu</t>
  </si>
  <si>
    <t>Riau</t>
  </si>
  <si>
    <t>Yogyakarta</t>
  </si>
  <si>
    <t>Kalimantan Tengah</t>
  </si>
  <si>
    <t>Jambi</t>
  </si>
  <si>
    <t>Grand Total</t>
  </si>
  <si>
    <t>Sum of Pendaftar</t>
  </si>
  <si>
    <t>jalur masuk</t>
  </si>
  <si>
    <t>Bali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</si>
</sst>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 x14ac:knownFonts="1">
    <font>
      <sz val="11"/>
      <color theme="1"/>
      <name val="Calibri"/>
      <family val="2"/>
      <charset val="1"/>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2" borderId="0" xfId="0" applyFill="1"/>
    <xf numFmtId="10" fontId="0" fillId="0" borderId="0" xfId="0" applyNumberFormat="1"/>
    <xf numFmtId="0" fontId="0" fillId="0" borderId="0" xfId="0" applyAlignment="1">
      <alignment horizontal="center"/>
    </xf>
    <xf numFmtId="0" fontId="0" fillId="0" borderId="0" xfId="0" applyAlignment="1">
      <alignment horizontal="right"/>
    </xf>
  </cellXfs>
  <cellStyles count="1">
    <cellStyle name="Normal" xfId="0" builtinId="0"/>
  </cellStyles>
  <dxfs count="17">
    <dxf>
      <font>
        <b/>
        <i/>
        <sz val="12"/>
        <color rgb="FFFFFF00"/>
        <name val="Agency FB"/>
        <family val="2"/>
        <scheme val="none"/>
      </font>
      <border>
        <bottom style="thin">
          <color theme="4"/>
        </bottom>
        <vertical/>
        <horizontal/>
      </border>
    </dxf>
    <dxf>
      <font>
        <color theme="1"/>
      </font>
      <fill>
        <patternFill>
          <bgColor theme="1"/>
        </patternFill>
      </fill>
      <border>
        <left style="thin">
          <color theme="4"/>
        </left>
        <right style="thin">
          <color theme="4"/>
        </right>
        <top style="thin">
          <color theme="4"/>
        </top>
        <bottom style="thin">
          <color theme="4"/>
        </bottom>
        <vertical/>
        <horizontal/>
      </border>
    </dxf>
    <dxf>
      <font>
        <b val="0"/>
        <i/>
        <color rgb="FFFFFF00"/>
      </font>
    </dxf>
    <dxf>
      <fill>
        <patternFill>
          <bgColor theme="1"/>
        </patternFill>
      </fill>
    </dxf>
    <dxf>
      <border>
        <top style="thin">
          <color theme="9" tint="0.79998168889431442"/>
        </top>
        <bottom style="thin">
          <color theme="9" tint="0.79998168889431442"/>
        </bottom>
      </border>
    </dxf>
    <dxf>
      <border>
        <top style="thin">
          <color theme="9" tint="0.79998168889431442"/>
        </top>
        <bottom style="thin">
          <color theme="9" tint="0.79998168889431442"/>
        </bottom>
      </border>
    </dxf>
    <dxf>
      <fill>
        <patternFill patternType="solid">
          <fgColor theme="9" tint="0.79998168889431442"/>
          <bgColor theme="9" tint="0.79998168889431442"/>
        </patternFill>
      </fill>
      <border>
        <bottom style="thin">
          <color theme="9"/>
        </bottom>
      </border>
    </dxf>
    <dxf>
      <font>
        <color theme="0"/>
      </font>
      <fill>
        <patternFill patternType="solid">
          <fgColor theme="9" tint="0.39997558519241921"/>
          <bgColor theme="9" tint="0.39997558519241921"/>
        </patternFill>
      </fill>
      <border>
        <bottom style="thin">
          <color theme="9" tint="0.79998168889431442"/>
        </bottom>
        <horizontal style="thin">
          <color theme="9" tint="0.39997558519241921"/>
        </horizontal>
      </border>
    </dxf>
    <dxf>
      <border>
        <bottom style="thin">
          <color theme="9" tint="0.59999389629810485"/>
        </bottom>
      </border>
    </dxf>
    <dxf>
      <font>
        <b/>
        <color theme="1"/>
      </font>
      <fill>
        <patternFill patternType="solid">
          <fgColor theme="0" tint="-0.14999847407452621"/>
          <bgColor theme="0" tint="-0.14999847407452621"/>
        </patternFill>
      </fill>
    </dxf>
    <dxf>
      <font>
        <b/>
        <color theme="0"/>
      </font>
      <fill>
        <patternFill patternType="solid">
          <fgColor theme="9" tint="0.39997558519241921"/>
          <bgColor theme="9" tint="0.39997558519241921"/>
        </patternFill>
      </fill>
    </dxf>
    <dxf>
      <font>
        <b/>
        <color theme="0"/>
      </font>
    </dxf>
    <dxf>
      <border>
        <left style="thin">
          <color theme="9" tint="-0.249977111117893"/>
        </left>
        <right style="thin">
          <color theme="9" tint="-0.249977111117893"/>
        </right>
      </border>
    </dxf>
    <dxf>
      <border>
        <top style="thin">
          <color theme="9" tint="-0.249977111117893"/>
        </top>
        <bottom style="thin">
          <color theme="9" tint="-0.249977111117893"/>
        </bottom>
        <horizontal style="thin">
          <color theme="9" tint="-0.249977111117893"/>
        </horizontal>
      </border>
    </dxf>
    <dxf>
      <font>
        <b/>
        <color theme="1"/>
      </font>
      <border>
        <top style="double">
          <color theme="9" tint="-0.249977111117893"/>
        </top>
      </border>
    </dxf>
    <dxf>
      <font>
        <b/>
        <i/>
        <color rgb="FFFFFF00"/>
      </font>
      <fill>
        <patternFill patternType="solid">
          <fgColor theme="9" tint="-0.249977111117893"/>
          <bgColor theme="9" tint="-0.249977111117893"/>
        </patternFill>
      </fill>
      <border>
        <horizontal style="thin">
          <color theme="9" tint="-0.249977111117893"/>
        </horizontal>
      </border>
    </dxf>
    <dxf>
      <font>
        <color rgb="FFFFFF00"/>
      </font>
      <fill>
        <patternFill>
          <bgColor rgb="FFFF0000"/>
        </patternFill>
      </fill>
      <border>
        <horizontal style="thin">
          <color theme="9" tint="0.79998168889431442"/>
        </horizontal>
      </border>
    </dxf>
  </dxfs>
  <tableStyles count="3" defaultTableStyle="TableStyleMedium2" defaultPivotStyle="PivotStyleLight16">
    <tableStyle name="PivotStyleMedium7 2" table="0" count="13" xr9:uid="{8F7E0F24-2A87-4B5F-8C71-56FF970108B2}">
      <tableStyleElement type="wholeTable" dxfId="16"/>
      <tableStyleElement type="headerRow" dxfId="15"/>
      <tableStyleElement type="totalRow" dxfId="14"/>
      <tableStyleElement type="firstRowStripe" dxfId="13"/>
      <tableStyleElement type="firstColumnStripe" dxfId="12"/>
      <tableStyleElement type="firstHeaderCell" dxfId="11"/>
      <tableStyleElement type="firstSubtotalRow" dxfId="10"/>
      <tableStyleElement type="secondSubtotalRow" dxfId="9"/>
      <tableStyleElement type="firstColumnSubheading" dxfId="8"/>
      <tableStyleElement type="firstRowSubheading" dxfId="7"/>
      <tableStyleElement type="secondRowSubheading" dxfId="6"/>
      <tableStyleElement type="pageFieldLabels" dxfId="5"/>
      <tableStyleElement type="pageFieldValues" dxfId="4"/>
    </tableStyle>
    <tableStyle name="PivotTable Style 1" table="0" count="2" xr9:uid="{759BB690-3667-4E34-AB39-B07B45A67A0E}">
      <tableStyleElement type="wholeTable" dxfId="3"/>
      <tableStyleElement type="pageFieldValues" dxfId="2"/>
    </tableStyle>
    <tableStyle name="SlicerStyleDark1 2" pivot="0" table="0" count="10" xr9:uid="{34FD3ABC-6809-40A9-945C-E5E2070257ED}">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olapFunctions">
    <main first="ThisWorkbookDataModel">
      <tp t="e">
        <v>#N/A</v>
        <stp>1</stp>
        <tr r="K13" s="2"/>
        <tr r="L9" s="2"/>
        <tr r="K12" s="2"/>
        <tr r="K11" s="2"/>
        <tr r="K10" s="2"/>
        <tr r="L13" s="2"/>
        <tr r="L13" s="2"/>
        <tr r="L12" s="2"/>
        <tr r="L12" s="2"/>
        <tr r="L11" s="2"/>
        <tr r="L11" s="2"/>
        <tr r="L10" s="2"/>
        <tr r="L10" s="2"/>
      </tp>
    </main>
  </volType>
</volTypes>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13" Type="http://schemas.microsoft.com/office/2007/relationships/slicerCache" Target="slicerCaches/slicerCache2.xml"/><Relationship Id="rId18"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volatileDependencies" Target="volatileDependencies.xml"/><Relationship Id="rId7" Type="http://schemas.openxmlformats.org/officeDocument/2006/relationships/pivotCacheDefinition" Target="pivotCache/pivotCacheDefinition3.xml"/><Relationship Id="rId12" Type="http://schemas.microsoft.com/office/2007/relationships/slicerCache" Target="slicerCaches/slicerCache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pivotCacheDefinition" Target="pivotCache/pivotCacheDefinition7.xml"/><Relationship Id="rId5" Type="http://schemas.openxmlformats.org/officeDocument/2006/relationships/pivotCacheDefinition" Target="pivotCache/pivotCacheDefinition1.xml"/><Relationship Id="rId15" Type="http://schemas.openxmlformats.org/officeDocument/2006/relationships/connections" Target="connections.xml"/><Relationship Id="rId10" Type="http://schemas.openxmlformats.org/officeDocument/2006/relationships/pivotCacheDefinition" Target="pivotCache/pivotCacheDefinition6.xml"/><Relationship Id="rId19"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pivotCacheDefinition" Target="pivotCache/pivotCacheDefinition5.xml"/><Relationship Id="rId14" Type="http://schemas.openxmlformats.org/officeDocument/2006/relationships/theme" Target="theme/theme1.xml"/><Relationship Id="rId22"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[HASIL DASBOARD.xlsm]Pivottable!PivotTable2</c:name>
    <c:fmtId val="3"/>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Pivottable!$F$3</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Pivottable!$E$4:$E$8</c:f>
              <c:strCache>
                <c:ptCount val="4"/>
                <c:pt idx="0">
                  <c:v>2015</c:v>
                </c:pt>
                <c:pt idx="1">
                  <c:v>2016</c:v>
                </c:pt>
                <c:pt idx="2">
                  <c:v>2017</c:v>
                </c:pt>
                <c:pt idx="3">
                  <c:v>2018</c:v>
                </c:pt>
              </c:strCache>
            </c:strRef>
          </c:cat>
          <c:val>
            <c:numRef>
              <c:f>Pivottable!$F$4:$F$8</c:f>
              <c:numCache>
                <c:formatCode>General</c:formatCode>
                <c:ptCount val="4"/>
                <c:pt idx="0">
                  <c:v>13216</c:v>
                </c:pt>
                <c:pt idx="1">
                  <c:v>21811</c:v>
                </c:pt>
                <c:pt idx="2">
                  <c:v>27958</c:v>
                </c:pt>
                <c:pt idx="3">
                  <c:v>5072</c:v>
                </c:pt>
              </c:numCache>
            </c:numRef>
          </c:val>
          <c:smooth val="0"/>
          <c:extLst>
            <c:ext xmlns:c16="http://schemas.microsoft.com/office/drawing/2014/chart" uri="{C3380CC4-5D6E-409C-BE32-E72D297353CC}">
              <c16:uniqueId val="{00000000-20D5-4FA9-BF3C-1E471D8A80B5}"/>
            </c:ext>
          </c:extLst>
        </c:ser>
        <c:dLbls>
          <c:showLegendKey val="0"/>
          <c:showVal val="0"/>
          <c:showCatName val="0"/>
          <c:showSerName val="0"/>
          <c:showPercent val="0"/>
          <c:showBubbleSize val="0"/>
        </c:dLbls>
        <c:marker val="1"/>
        <c:smooth val="0"/>
        <c:axId val="1749513184"/>
        <c:axId val="1749513600"/>
      </c:lineChart>
      <c:catAx>
        <c:axId val="174951318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749513600"/>
        <c:crosses val="autoZero"/>
        <c:auto val="1"/>
        <c:lblAlgn val="ctr"/>
        <c:lblOffset val="100"/>
        <c:noMultiLvlLbl val="0"/>
      </c:catAx>
      <c:valAx>
        <c:axId val="1749513600"/>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749513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[HASIL DASBOARD.xlsm]Pivottable!PivotTable3</c:name>
    <c:fmtId val="2"/>
  </c:pivotSource>
  <c:chart>
    <c:autoTitleDeleted val="1"/>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Pivottable!$I$3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Pivottable!$H$4:$H$14</c:f>
              <c:strCache>
                <c:ptCount val="10"/>
                <c:pt idx="0">
                  <c:v>Hukum</c:v>
                </c:pt>
                <c:pt idx="1">
                  <c:v>kedokteran</c:v>
                </c:pt>
                <c:pt idx="2">
                  <c:v>Kesehatan Masyarakat</c:v>
                </c:pt>
                <c:pt idx="3">
                  <c:v>Perikanan dan kelautan</c:v>
                </c:pt>
                <c:pt idx="4">
                  <c:v>Psikologi</c:v>
                </c:pt>
                <c:pt idx="5">
                  <c:v>Sains dan Matematika</c:v>
                </c:pt>
                <c:pt idx="6">
                  <c:v>Sastra dan Budaya</c:v>
                </c:pt>
                <c:pt idx="7">
                  <c:v>Sosial dan Politik</c:v>
                </c:pt>
                <c:pt idx="8">
                  <c:v>Teknik</c:v>
                </c:pt>
                <c:pt idx="9">
                  <c:v>Vokasi</c:v>
                </c:pt>
              </c:strCache>
            </c:strRef>
          </c:cat>
          <c:val>
            <c:numRef>
              <c:f>Pivottable!$I$4:$I$14</c:f>
              <c:numCache>
                <c:formatCode>General</c:formatCode>
                <c:ptCount val="10"/>
                <c:pt idx="0">
                  <c:v>7598</c:v>
                </c:pt>
                <c:pt idx="1">
                  <c:v>432</c:v>
                </c:pt>
                <c:pt idx="2">
                  <c:v>198</c:v>
                </c:pt>
                <c:pt idx="3">
                  <c:v>235</c:v>
                </c:pt>
                <c:pt idx="4">
                  <c:v>14672</c:v>
                </c:pt>
                <c:pt idx="5">
                  <c:v>5458</c:v>
                </c:pt>
                <c:pt idx="6">
                  <c:v>8140</c:v>
                </c:pt>
                <c:pt idx="7">
                  <c:v>19439</c:v>
                </c:pt>
                <c:pt idx="8">
                  <c:v>1676</c:v>
                </c:pt>
                <c:pt idx="9">
                  <c:v>10209</c:v>
                </c:pt>
              </c:numCache>
            </c:numRef>
          </c:val>
          <c:extLst>
            <c:ext xmlns:c16="http://schemas.microsoft.com/office/drawing/2014/chart" uri="{C3380CC4-5D6E-409C-BE32-E72D297353CC}">
              <c16:uniqueId val="{00000000-A1FA-4214-880D-27925BAB9DAB}"/>
            </c:ext>
          </c:extLst>
        </c:ser>
        <c:dLbls>
          <c:showLegendKey val="0"/>
          <c:showVal val="0"/>
          <c:showCatName val="0"/>
          <c:showSerName val="0"/>
          <c:showPercent val="0"/>
          <c:showBubbleSize val="0"/>
        </c:dLbls>
        <c:gapWidth val="100"/>
        <c:overlap val="-24"/>
        <c:axId val="2011719343"/>
        <c:axId val="2011720175"/>
      </c:barChart>
      <c:catAx>
        <c:axId val="2011719343"/>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11720175"/>
        <c:crosses val="autoZero"/>
        <c:auto val="1"/>
        <c:lblAlgn val="ctr"/>
        <c:lblOffset val="100"/>
        <c:noMultiLvlLbl val="0"/>
      </c:catAx>
      <c:valAx>
        <c:axId val="2011720175"/>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11719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[HASIL DASBOARD.xlsm]Pivottable!PivotTable4</c:name>
    <c:fmtId val="2"/>
  </c:pivotSource>
  <c:chart>
    <c:autoTitleDeleted val="1"/>
    <c:pivotFmts>
      <c:pivotFmt>
        <c:idx val="0"/>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Pivottable!$L$3</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BA4C-4AD4-BFC6-D5D747C0A51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BA4C-4AD4-BFC6-D5D747C0A51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BA4C-4AD4-BFC6-D5D747C0A5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Pivottable!$K$4:$K$7</c:f>
              <c:strCache>
                <c:ptCount val="3"/>
                <c:pt idx="0">
                  <c:v>Mandiri</c:v>
                </c:pt>
                <c:pt idx="1">
                  <c:v>SNMPTN</c:v>
                </c:pt>
                <c:pt idx="2">
                  <c:v>UTBK</c:v>
                </c:pt>
              </c:strCache>
            </c:strRef>
          </c:cat>
          <c:val>
            <c:numRef>
              <c:f>Pivottable!$L$4:$L$7</c:f>
              <c:numCache>
                <c:formatCode>0.00%</c:formatCode>
                <c:ptCount val="3"/>
                <c:pt idx="0">
                  <c:v>7.9051383399209481E-3</c:v>
                </c:pt>
                <c:pt idx="1">
                  <c:v>0.62571080124013689</c:v>
                </c:pt>
                <c:pt idx="2">
                  <c:v>0.36638406041994209</c:v>
                </c:pt>
              </c:numCache>
            </c:numRef>
          </c:val>
          <c:extLst>
            <c:ext xmlns:c16="http://schemas.microsoft.com/office/drawing/2014/chart" uri="{C3380CC4-5D6E-409C-BE32-E72D297353CC}">
              <c16:uniqueId val="{00000006-BA4C-4AD4-BFC6-D5D747C0A51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plotArea>
      <cx:plotAreaRegion>
        <cx:series layoutId="regionMap" uniqueId="{4A2DA936-047F-4105-BB48-F6C40967A03E}">
          <cx:tx>
            <cx:txData>
              <cx:f>_xlchart.v5.2</cx:f>
              <cx:v>Sum of Pendaftar</cx:v>
            </cx:txData>
          </cx:tx>
          <cx:dataLabels>
            <cx:visibility seriesName="0" categoryName="0" value="1"/>
          </cx:dataLabels>
          <cx:dataId val="0"/>
          <cx:layoutPr>
            <cx:regionLabelLayout val="bestFitOnly"/>
            <cx:geography viewedRegionType="dataOnly" cultureLanguage="en-US" cultureRegion="ID" attribution="Powered by Bing">
              <cx:geoCache provider="{E9337A44-BEBE-4D9F-B70C-5C5E7DAFC167}">
                <cx:binary>1HvZct04tuWvOPzcdGIGUVFZDyTPrFny+MKQJRkkwRkAp6+/+xwPaamysqq6s29ERjhgECB5QOxp
7bWhvz9Mf3son+77V1NV1vZvD9OvrzPn2r/98ot9yJ6qe/umyh/6xjZf3JuHpvql+fIlf3j65bG/
H/Na/0IQZr88ZPe9e5pe/+Pv8Db91Jw1D/cub+pr/9TPN0/Wl87+wdzvTr26f6zyOsmt6/MHh399
HT3V2vjSv371VLvczXdz+/Tr62d3vX71y8t3/dPvviphac4/wrMBfcMx50JgjARGSmD1+lXZ1Prb
PEbkDaUK7hGhQJRj8f23L+4reP4/WdFpPfePj/2TtfBJp/9/fvLZ+n+eeGh87Y67p2Ejf329qx+b
+snm969f5baJv07GzfEzdsnpu395vvf/+PuLAdiJFyM/iefltv27qX+Szv6++px/354/QTT4jUQh
BYmElChFOGf/JBrJJUeSEkZwKPn33/4qmn+7nN+Xy7fHXgjl2+hfTCKHp9aX9/6+fhXdg+Xcv4qe
SlDsWn/fqT9BSuQN4ZQighTIAR1N6YWU+BsVyuMM4lSCiX3/7W8GdFpY8J8s7Pfl9fXLfnrBC8n9
0/xfTIa3vrp3T/39q9sncFv39fft+xNER98QRrmgoUKMSwxifCE69gaHnBIuCFhfyF+I7rbxLnt1
Wl8PPulfu+TfF9yLx1+I7cXsX0xovxneTX7/J4Yr+kZhqQRTlIPJScpeusTwDURjkBYJkRRYku9i
+Wpsx8W82tnyvn6032d+T49+X2DPn34hr+eTfzFxnd1X7Z/rFRkIih1jF/g8kNUJNzyDFfwNwhIM
KxSCgFMEOX61n6+C+g8W9Psy+vHgC/H8GP+LSebPNR/0hkkWEoYwBq92xBbhC48HmIMxERKKwY5+
136+C+q/s5vXz9HSr6+/fthfTBo/YlF039+7P9qJ/xKFozcilAKFCIFMBAU8gV8IBu4QEgOAYFwp
8RJFvH+y7v8+Ej1/+oXlPJ/8qwrsrQOJ/XkCA9AXHiMRAvcVcgzB5pm4lHqDj/nSMZ3CDAnyAppf
NP3/C3J48fgLgb2Y/YtJbNNDcH5117j78t+J6/9jKof+F3/7XwvoZ0T57K7/NslHbzA4DUnVMRwD
4IWE8Zm+YszeIKSUVISFCPw/hIWfw/FPmfe/XtPvB+SfHn32Cf8L6fy/1o8fjEgCGcXqRKX8lO3/
8ezpM4HgefHoH8D/b1O7x19fH1NEosC3/yBpjq95ttfP0vZnzzzdW/fra4zYG07A9SChOAQMCbIa
wf0fZ/AbCtIDtoYoqhiHdKY+ehqgedAbKYlQoAAEH5kERQEa22MCA5MEJiVDCGEhQwYe7QeLddWU
s27qHzvy7fpV7aurJq+d/fU1/M7rV+3X+47LDQUoGFFMIYKZYkxKWEb7cH8DVBncjv8PldMgaJ3W
Gye83OtxcdEgebbtcy1X0zJthrx/mxI9ppHCkQycjn3F5rtl3VRNdq5ZcFgEG6/pHMhI6ZHs58W8
nYL0ytak3BkeysgA0FkH2PirVPhlxYq0TE6XFRm6SOVObLuMBTGu7B0lfXhd0GJrjCk+VrRbdeXY
Rc7U/j4vp+uBTmWMA8u2fVG/z0Rttjgbg8OpoTXdjqbRZ74J66jK+nJrPPssssxH7eja3VL3/iJE
+4Gk9mxYqEqWwiwR7YNub/KKRB0fbsnI8Epnc/hpWbqYymA4K8RIEo2cifBs5k0RNmxNVUWTmS9u
TVQYZVQv13QcfRLmvUlCROzOttUm1U4dgraNSDjZyLK6uWiZ3NDBd/umadzZqSnE5M4qmodxN/M5
qm19mKalf4vQ2EeSj3bdhFrsMzqsxoHqQ25lhJoxjbF37b42Q7Bh+FySbLxrSxYtU4newTeKy5C7
t35JH5mW9oa1InIF7Q6+yMWq8X0fGUvNrlv4Z6ELeVPkJpLlRS+68AK/I9LhfdDPZVRyPt8si8oO
3UweO43KVQg/kVSkWK6qvLz0Fer3xJHpYrwbTGevQilNfNrWxcxVTOpCJ00n9GoYuIxmUdkzYZ2O
SNXl65bN7WFSpjvMfXueoXLYtVOvL0pbxZXD7YUJPxbAiMaFSfdLR9t1wAuSyFy1V11lIps12SHP
g+zs1HQynKJ0EUVUqCXRU/E4GIxuDC823azcGdHKxC0hzSNtorQsmkOGW1DesM3WdWbyaFHwNaem
lFbvCdmMGaZX3poosCtFZpZHYYhiULVSR9Pkdg2g+McucDeTNNNuYQNORFfKlV8o2oZuRh9rv9Fs
rpJMoHKf93lzIFNKYzLOy4fKCx9zZMQhX5oqYXKR29mWdw2z7sIotlyiTl7MHmxTG0fOZ4fSZIKs
YOPVmKSZbj5pY/r1MLX91rXj9DEPVos1atPOdlq1gwyv8nneOjzot0Mz+k1KPIpF4Lo4EyYqkS+T
pe+DQyBbFJuGTAmlcomEHOVaGIIu2LGps2EbZn161jsyxnxBZL2MlbjCx4b2fbbRYbUrlvEjWLE4
C8ahSqTWZew73u9PDQ/wmg6IHKp5PtRhSLcBM7uhMvhq6cOtYoitKpXpfTWDBYdN3myqLtCJ66mL
bMN5Ih29xqZHe9MidKEmUaxC39Sx8fWtkPWWFHO9yljzZeoKvqoC00djKeLTQjN8MKwJ33YoKKOM
FcG51GSIihp+mjTEXcqiuNJFvvK6oFGHRr8ybREmfSNsVKPyXT5JEWlO2tWy5Fc0x/nWlw2OuPbb
YcjedvNU7lqWrnpviq1YNHjLgl50wxAm4DSrpbARccgmKA1oAiLXcRryZdWMlzlbhrhSTbjq/KcJ
Cx4ztLQx92BHRqsoA08dCyJjV9fLemTpEgWsfys6XO7UNFzbMiyigbkxyfNcxEFp8Mrx6Qy1M1ll
PaoilzV3MmBkZSa/YsHS7mocqqib2QEfv2SY8X2o+guX2h3VZbuaenBsfF7yaOrMpujh3aOtbidU
0QiPdExol48J9kEe9fPwGcJMGE3EZ8mYibWqXZj4qrwPPFqRtM83vitsjJG8bkthEhmoj6kbvix5
VsXD3BeR6YZzXTVjMmPfRGHneQR7EsJeDWvDsYunwEfBrPJEZfRQGdGtho6bpGrpZy7nIZpngddD
aMqdoOoumJrVIocadg4Psa6qecNKNq8pHSLbNjISjSlWXR37ekJROjmyqmoLS85F1LdTmIiqf9sJ
cwb7HQ8Em4Ti6sqWERnaLgLfpBNPUOJKMcRNuKBoqUR3DepwJqgvI4/CPirWEpQ8wnvp2G1H3Ceu
GY+lhqkOuUgMSxnlQXHWGAzLzA6prj/lEI0jhj57CFo8KJ6I4GVsLM6jeiFN1M5pGeeNKGM5NqD6
fEt6ci/9EBesvs+F43FVq9g1JE8qNUTStp9Oklk6cT3VWRnp7KkQdbmjVdGu+s5XcbHsBqfbFeaw
WBuzjPs4LdtlXecTj9AYVeVYRjXx82bs8VvWZXpbz1WRhDy4os0+8D7flJp9XMJFgY8KmrU0ddyF
sOf9RIbYcztujJ1ctDRBGbcFO+v4ZOLGy1tZNyTqu1sbFiTORtYnWZlBNK7Tve93rUwk9sveCzJG
ampvhCiXtUqXp074q240PkKuM5EZB7NuRfFImT1XM7LxMvQQIqY8MWWZFAU1SU09iqRWNyTNWZSj
GUXhUH4Kwn2Zp2EkcKaiipdfRomXrRd204zdGCGz4Ltwzi6DlN+T0CZ4LMtVY0a9I2mX9FUXNWPP
415lY+IC5mJAXW+rvlnWOkWbVqD3PRrjfinlnm+KhKuCJkTidzoPy3gEGBE3JfgFx1rQuSIKgnDe
VqZbTRxCr0UzuIXJk1UOK4+q9j7jfIjKkmy1gfWmOmhWskefbeeO9jKZyKfdmiMLjmD+WJdDuFrE
ZV8MNNaioOt+fpIT5zHK2fUsGhs7Py0rSS5T2Mx1PuGHanD51VTg1ciUiohdNXM57+Zg2RiKw7OT
RudhB9bd8FgMIt+Orjyb8oWsqG6WqGwgzmnXoK3u1yOx15B3gwsauzjkE5QKe2YSMJpkEsKsPB9Z
hMAtRX01zaugWK61FFs8gtLzoA8TCu42MjLsYCWliyuNYVu7aiNaMcVhhbpISxeaCGo61f63xtm8
3rOhlybixMlomkWdaOXxocclPnjRkC4a03aOW1X7GBej35+a5UdvgLhot3kh0m3R9PFU0bmPZpeX
+zGFL8hNsgTKnPNj4OjnedNl1F9KDpCWO1auylbzyKYmf6f9tB9s8FSqOXzPg/cMg+9wtB6u6ra9
Cp1EeygtT3GhKN52Ew2Ttg3Y+WKViqv0UsrUr7q0Fiu9pEXCGtFtRRicC+qqpFmacZ1OLd6UkGkk
zt0g2dMdIxlaiSav4ll0sWB9v1Uk3LghMwfmh3XjKFuD1k+RqhlfB6JHUdvQ6YDlXW95zqNRgDl6
Yy662i1R2FZTVI+Mb+palqtF1ek2mJdD58yWslHdD4BuSdmMu1YvatXarDsXdtjwGeGrwg8Jqepg
nZHgWhZeJVDJsYnS096yhpwHprroQw3IJ+CgKJKeg+brD13Ad6jrd6HQ2dZBrKPKprHPiyLJB3RV
LUN6PgIm32iDANLAtzhZDZeyMX0yjnWXpBqAhl0AWbDhJiC83Dadvxib8c6MbrlM22LezI1oItAi
etZ2iJ71Mt8SPKSbskps2usP6VSH0UBGejbL5dLTLL/EaXORVqa8z2inosBTwMele4eSDhXgkXh9
Pjp0o6fFvauqNRozCAIB+1TWnkSpTVU0K1A7SLDsQVetPUAa4ldimWmCCK0Op0ZRDSmAS/PIpHkZ
AdAMV+Ocd5dKQqTBY5rgzk0PssOrGcnLxmv9kLpqO3d3IfPm4wjqnyDqGOjiaDcLgvgrEDbnum14
Yhb1loaU75YM1Re2sGFiJx1suB9BmSjkR+MIn9J05M5C3qeHp5pU+TW4oiXux2aKWmHFFUpB5FIM
Bz+6OvG1/4TG5bqV3oA083LVu6FNRNDXN3275HFa87dN0xXJwlJ+Seu8icE35jvl+L1BTF/mki37
EJB95IYcx3IZinWb1eaqLMtsJ0DTI+uV3HZigaBk2i7JAWRsGZ6nfS+sSYYaLR90SfPYt1ZsSuTO
Sh/Mh84v665th5uCT3N0aspmquPSre3gwm1PkYwg0Wkvgia4oZ0s9tq7eIYsCaBme+daPJ8Xxu5G
lOY7oqsY82beFuUSN1X+Jczy7sBJMCSLy7O4WdQaAb5emzS4VlzoA1UxThE+bx1L49Sw+XNvrjrK
y8/1vMvqEe1PjQzzImIcCmLlAvoqp/cCgvMnNSAQ4lBFavb1Fa5GGzUcsB5QmUUyo7pf9y6n23R2
fJ3m0+3cTn4NPtR9HANyGMswu9OElec6xAWEAOI/Qspz3snex1LNkImTHl16DCBOz1O7qSqfni0d
X6mKoDjgWp7xMS/jLq1WeZCX5zTtxWVgJrRuTGkSLcN3fT2wd3Pph9UcNBbSgz7dsbLYDoCUAbCL
+hNf7DtOM3rjdBiepSnAlSxlLEYNWDsYwTowC41HoeQZZrVPmkIclioEeGVRduHLLrvoFg+I1jqZ
5GjcphOt7jMB8GPh6rLqxEaQqrkotDUHSE82FeVxUWVyxbPuthjBl+neTWuP8vrQWuXAOYBz1vmn
dpFrfdxK4UO7U709+/n0yjPO5aFpZzDb7NvhoR+X/7hrKvh3Os7y2+Dx7NFvV+ffDy394V2bp+ZY
c7MvbzqyZz/e9dvBmSNf9eMUzQsO7Osxp39BkP3h5DP27BlP+J2IPFJLGP8hc/YT1fiVpfzxzDfm
jOE3QErJUMFZDBkCD/adOVMcysaMwGkboMEIZRQ4tW/MGYfKDALiNFQMai+Uc3joO2+G0RuFOEMK
3qWIJEz8N8TZ6fd/Is4k5PcEiD2BuQwllpAoPSfO6gGICe9ApRrdpRs0u3KDwiI8b6bAfOtVmQaH
HyyHgpj6itEp2LtxuTldVf1Ct2W/1EnA0jApOiWhZ+arjEMTQF57KCjktzyo02jB911BeKLJPN8Y
nw0xS3H/AQq6nwt46yMyJFY2rLMo0CqZtO0evfJfKHb8PU7NZ1uja1PPwzVkksE68P10GFC+HFI5
qLWt6HRNIIbGqGjFB66zd6V0ZgXgMO0hc0PToRS4Snpq8WGmFb51Zrgxyzh/MmwEpBdgfFhGgW5R
5m5O6WLqwiFdt235vqZjk+Su0IBIh/46zGV/fRprG/JF0Qwd1JxdZAxltzNtsluNyyBqqa6ypDZZ
BniQ0k1tWHZ+6kHGm3/t/Tb2tac5JOytm+KJ+3ltBjV/qouHghH1gS9Tsz0NW6LPlrpQYq/tFOUG
vCJ4fAQAAnpzQL/1TmMzJNDATXp1VvIrVQzm1lJf3fUpHiI9dPpwurRAfK1zx5oVVnU8Oz28q/PZ
RCNu9KdTLxhF8PGnnpneSfcxJ6O91MeGpqW9dF0wxkjWcnUaK8Pmqxf6eoTud4hefKwKvNBXiSgc
tmBSQcWYiiMR/BPRCwCgdzLU41rlLN9WuF9PItUfFxPSVU8nEflW04N27VuD7Hyopspeo6YvIQ2e
mqT3gT2MHbEHd+y1C+lj2EkZnybCms0q5sWcIB8ORTzY6nNl8v5De1cxNn/QU9tt0FClm5yb4LxW
1CewQ/jj2AP1W/Zj1KU6vc5niG1W2fwm9UCxNEzdaDOQ3ZJ6us949a13GpuOY8VxTE+4iqhhDii3
Lr9owo4nfWf693Pl3o/cpJ8C2Z3t/JSah7YGvsD3ejyffDWfpyUpEr+I6uHmxTQaXLXyTeWBCmj5
tk4hNhQq1xcgqW7l2mW8KzFbIlx3/eeuoZsMcqaAlfNHL/lmWhS7FwVLoxCYiJsKmWFty4lvfeNX
mAb2JjC5T+oqs+vT5alpsdrYYt6zcqiAmYXzAGfALpO3OYnyaWmTQg/prq2KYT9nuQKa8LOTIzPn
BtzGqrGsvUuLT1S12SHIM3JFiwdS5ONTzvCTr031fpoEWHGYVVetKfhG91xHkJ6hrQ1QAxwAGPSC
XRYJNbTXtSPlilv6WHomL0MWfhnKcf7Q21KvQb2iPB/D3dgMw24mON3XIx12AbPQIzmNCHchsHeO
3woVfEDa5J9RVQ5RtuTqahJsgASm7IGnVudaLfYyPza0bO1lGDbB/jh+ujqNN0BULbJM5NCCL9QG
bA/b6U4fHWXTVe4yCLIjj1ts5TDy1WmdKAM8k0MpeBXwctmmZXft0o6+J6ytdjSsAVgcL0MdxunQ
1ZveaxMNXTtmK+TzYeu9KqLT0gplx5ULPIkLSC8uZp5Nu3LfcABTZO6rh7rVSTsbdNerdI5yH2ar
cUyBJWRLf3Zqylb1Z3waRfxTqel3bJpB3fq5SWM4+EFCqkKGKYMCznOTdkvYYDwE03qscLCt0tDs
q0rd1rMdDywTX8LAbsa0Eo9pnX/GS43ejjqo1u04zntrVyeHi7HaTgPJLk8+uLTdlwWo0hTUr77u
mchu0zatrkM1RcBqZbc0YAnxhbigOSqTsMjMuua2vwZ/Rq4aNk9XJO/JlVTKXjl0SMMKn6m2aoBD
qEUEZ8QWH8laIQDm/pBOHCKM86S50Cirr+Rjy0Rw+bVfKrr+4/0ix/34rdYFIRtqpQxOawA8QByW
AIXjn12g9FZ1uu3JBg4BTBEj7XvTpvaz8f5r5zgCnK+Lx66bLn7M97l9P/Viigogs4vIeTNEoq6m
82VszBy16SSTgloVuXJ8cmNXPQy4fEsKZN/O2fSuH7EYbiBJuevLAWKm6HXMuGWbP/66f9YGAccX
wpBAIeR4gBW/+DonW2tYSvmmcZJAocL7c20B39NpyR/0CsiLCvxfDQTCZJZza5k/T5Ht4hnARlEA
LR1A3n30N5lrHtmczVugWMo0GpkEfajD4azuZpQEmrY3p149++4mGMGWTr0aufuvmAFSCx7lpAYm
chkE0MTFU0aqKUGgcde0nPcAnVhS8rHa9bUpPlSiPQAbkt6UTAZXDaFvl6zNP9hZq00OEl15RPIP
+VjNUWnCYvXHGxceS5zP1EIirOC4DhwcVXDATR7N7KfI6II5LzA2+YafHG+dUfBdsH9vcYsOherm
q5Zz/1Y17W039dVl73N1BDHgR6osJsASAdE+judQSpnOT71ejS7q0VTsJ/9hRqy/Gyx8Vag/BDro
NlUR8FgvjQAm2Cxr5MoPaFmaXbXw5iKwVXlGyXg+pGliv2rMTFc74P/JhnJH346UCHCG9nZKu/Yj
KrKDZxboyYKLXTH4acNs093oAAqytmPLg2VZVBdlGYu2HpKwbdzX9w7AC7ZMmbuRAcOz1ClkizNX
1w3JYsdtficMz+862T34rCcxdgu3az6ndA3u3W+CVgerkxdtmRERKkZyNjR5GC3GdDupbL0uSA55
VY/BP5RAAaaib+IaS7eXHQSJE4AKprC/KQYIDUZWd5nG9t9YfXgENs/FC2eCQwEVdkDphOAXFW48
YDQWkzabHNvurKrn6UwKOX3t1VXR72fOkt+GWlL3UV9Alm+07s+brLXxSQ4L019KOKd3KdLH7Oiv
uKd6O5J8jk6XCniuHVBN94I18jyttTgfol7N8twdm9PoEtb9hmjURKOT9hJcsxLmkh0xYHFEg1xc
B3nLd1a3bj8LRVF86lZtg8sIUH8CR23PymWi900q47Fc1GNqINbNZTnfZTKn6xBMad+pOrhQZRDE
PgjEp1yzlSOFelyy+VGSTka1L5akDLE4TKCoG1uXN1UViIM5NsDQQm1YtGyM26yxK2nKeRsijoHp
nvvrIVUA5Xs1fR1D7iprkb2v21DDDWH2IU8N8Mp529xmSwdlhVoBu9M4BrW8vD9ktWT7ZW7Uv/GA
4p/8u4S8DmI645CUMfUS4haV0nByHJguTHywIX1N3/IB6DuGRhxVWMwHdoIYDe4TVBQyOV0GSwdJ
GIT1FZCi7VVr79QxS+kqP+1asoxFzCYu170HiDJMC3zDBFExkAcfdul61gi9bUWezEd45Az9UvSB
iFibjpeqgRrZlM/2XZm3kBPoaX5ERMezzayOhIbS8u4USPo6HM9PTTGKD/XC/LoqvE86L7tkDMV8
ofw4X8ghbUnUIHQeVDWobTObcyRKKItMfEwUceO6XmYXYSSLOfJAK8Zl3Q+HannI61F9wWa8moFi
vG/gPEeUlzx/17RtDplWO14zzqo1LexwTnutttK4fPvHjvb4Ny4vLJGChOBIJIVzLxIOmzx3tJBv
BSQ1g9k0LVDVXdfby6bAza7w8r5YNJjAsTmNF3YVTO/CUN0EjtH3ftJ6N4UDS6C4Qd83YOZRp/ro
ZJf5UMWdoMF7pQGqazSZNZZ6/nQcX9rwIlfG7GXWY6CQNL6Qx1J21TUKOEQoUJwmTmOnWV5P5Lyc
b/phQTuJ2jurNdRuGdDJUJJoLySZjriv2fORpDfAkD5CETX7TAWUq8tpxNe+wHdjDTXoKsV7Uc71
1WLqb8241Nu0leTOzIPa1GoJ1ydMwPFhBNY2Gfsp3KBjfsAkD+KwDtL16bJgfN6huc6jrPY7z/P8
c+sHH3dBUV90lrQXvbEutl7P/8aojoe7XwothCOuR7aFyqMXfS60vpnA+Te42FQ1ELu+o9mt6jVd
l6gEHvhkHwXKP+masuhECvSqffDDXXv0FOPRU3RQoI0NHeiaOgOZL2PnEK/GfcqAVoSTHBqYdsIP
EkMdsLB9fh1a7Hbp3EYjApwwjUvz3qgGiub13AJf6tv3kOh/GvsWXfIRA+HRerbOc1TcqC6bIlNr
tztdnprZddHQVMOVrKB+1HCFV2266PNTM0M2cb5pwvEQOpNflK7kt/9DyJktSWpzW/iJiACBGG6B
nKeapxuiB7fEJCHEIHj6s6D6uN39R9gRDgxZ3XZWJkh7r/WtPTsKdyfPYIvQvnoYsSPvgkCRHTNB
9dx2+iUzRsQWCeqbyudm68+wPylu71dStSLuPamvqxo5MCOvyrXvWiGdw3r1qVK6GTbCrup3Qkf+
nR+yDSoL+gjhwXsc5eIBy3o/yilyttqtE10680Op/C8oKcTViZj73Ljul2hGDc0ZfbO/ToJ7X6IW
wAKZLXPkKjAPUWPF//4Eu4hH/XEzIHvjRcDaVm7tzxWWMAc2ii2qnTuDzon0xzxEPI6KdrwWmVPO
L5VtcB3N8s6Sao494zUXz6oADnWju62lUY86gt0++9rduMoxaRv4DKuzLe5sywUqFrELkVE+xjon
cpcJ1DZbC5LWNV9ENGEJtW3sxiTa8fNzFxYjTM9KwdIg7msXdHnaopo9mqJxX6euOOXR+79/Bo79
v/UitjrsMg4CEYhN/PlEwI3j09hztePeOG0Gx9BH4wr/7NU+wA1cFW1mx5VwnNgDToSVqrMBGIwE
tu6yd/TTNKMPn8ct8RhM8grdvh164576s7lQao0X3S4VIm7V2IR8TsFIdA9Sihm7Cc7m5bVV9hDd
VJ+wggXXMeexcgdx54ayvSlYjZuRyenDVd+o5m9rqQil8ZLBNYvLPGNYI1t59Qo8YYWu7OTXMxFF
YDDaThmo85aAW2Wad9elzU43/ZQK1jdpO1P32tcZc2M4lffKjq5jP3CAMKZ10CIUHBBVdAn9EjBa
1wZLpz9tmwBcmVgOk7iIknwplNoGSjfnqlD2Sa2yn8l7lD/L3lD3BdgXuH9bW/d8Q+HbJp9PFJnS
z1rdtSTIqSxLtFtA/ZRFlhQtI2lFjIe9JUvmEKt6HNWAEMdm4Atf4FyjMkwdHj4WepqeWA1JSGF3
v2ZFGxznGiVr4aGmI7PM07XUWYseanT9H50Hchz/8zyFXrCQ5wTZmgD16e+La0H0aGAmyx2peL/N
FGHb1gT4BIepeVgPbTf/sHpwiEgB53Fn2d+tMMPexmBa55LUl4IG7v1cOzFj/MhOARS2a9Pb8jrg
udvMmU1PBC7XVnfdl1lxwHRVD+KvVOe16gwErWIJEgzgWBXGgVGCp7Kbhq0ZpbX3AvRbfWimNwBN
9c/1vnVF4tRK3GXCWRwpnJHFT/NCYBWyz89Swa5iI3Pf17Ni6t13ruatZ9rhTBefxjiTtTdt/rZW
vTzqvIvS4YGIsb0oOyTPddfksRXaWM0rKIqz4dk2K8q39YcgDPONPw5+srzkjLa7FZNfbSt0ZZdR
cHNhjn8XBlWeCMLE1RvyPM0gWWxMZdV3rhD12WReGGcu8xIT6OEJfJm4ZoF6Wq/Wg23OjqXMI6sW
+qt2sp01djIVWlaPYuxVHJat6+9ciOt6psMx8yFb5XUWpOBoylclzRuDHnqcXSvbzLm5RX0QvqFn
hGs/GXmbQoiKA2EqRRP9NQ/b+gL51UbLizNBRns3yn3uDtX+U6vi9pM9u+FdMGfW49SCCc1ZHaOz
kVd3HvNz7pZZ7Hp585oJ29kWDGXkegklYg/R5YJWNviqrQxugyz/S2C2/2dvCAHnLdIyEi8UN/VS
SPyjjfZyxmQ3t1Dh4CCmXQAnDctknAddcHEtN7g4y2E9W18zXsQTD4TL2LjPYGveh9odrmq50oP7
3sIqPlVRsR818x/noobc1A5mB5WcPirh6FNkZgF1QtlpM3e+t+fQDmHBhhvceRJcJs6KfhQsZiaC
Psr+/wxU0om3Q74TdbPBDt2/D30+AaKZ89NU6vuZht4JqOGMWymI1x4Bxq++rWfQP+e4DOt7YYPK
aLqa7ixfy1eoyG1M+my6tEY0r6qyY7/jNXDLAKVN1e7mvguTKQvZVXgNv6B40OlcdcPec515A3Dy
2QYb+3U5Gcsw2s9Z4+0gSN703A8Pzcyau6KZv9VdZZ1LuysSG87B3q+ovV2l28h+k9OYvxeVW+21
00NwrsdNBvXhEbuYjF1SB98B/sRDQcMns4o6UVGftBUIUF2jTnzTuKd2DJ6Hpcijk0tjRAVRiTUt
LpssnmROXrPZO+RzYJ45KdSR54RtKteE/1Fp0D/upojgRqK2T23ERpe76Y9egbXKE0FN+qOLbaN7
LCxneLR1SE80r2XSzwDb+pZuiqjr02Jd2tfrwepRObj+dXB9/DnWBxtSjOGt1OW2dXR4isoK29TA
dJpl4ivAYfkkjPmYHJn9NVkmNo0NrIL4Xjy04XTXTeUGX4C77+xmeITOyuK8mOtvegCJyOsPu0Dz
6FNhnwzcF9QB5YPlZ9azP+jUml12yboSlesYyiGxbFXtmrxwn9upm5KhtJwDxSc3tm4E7Af1Hw+q
cOtVLlCS5bJqKuumXv+9flk/uX/oIfhk/dDxYM9GCLqjevmjoKez2yAJMJBjiBW0SMqWkkQFefXK
suEtksz6S0ewcArSf3wucGUzJ6wJAsi9k3//68xr6D3P8tcms7GzqgqEXWgPFarmH+HQVkfKib71
6IRjDmlhUygnkf4Ag4GN9s8zjtcYt8uU29IvL70BDMepzDfhLO0ParJ41VMrLlXCVKhu3VAFJ8dr
kw7PSGxhSoZIZjnvMrsHoUXdvc8997weuMe9M5IL8KjciKVVMcHeG5ddxa+eal+Ys1Kye3DNZF+I
X1ycMdQPrR2mYDqqO2WhbnC6bDgZxptzUARNPIdjnrRTUN7D/wExTATfa1p0ewlxIV23lvXQDNUP
6oXDAa2DRMdWN/vSL/TNdEGW4Jd/aS1kFHjlwDloun5rs2EhskqeMtpZp6BsXmwjx00dafelLq09
mCKFPiQaQWSXUUzRJuLRRPtjwXs5g+PnwFB5hEzd31GWu89b4p/hEAwV+b08iQjywKj2qbMkuIMg
XMqXfyzp4+TPDp1y54gmkN/Kxu+3VdREWCqDLikt2y0v0rWeu8iqrhWq/AT98PTBGybiou3tu6kc
dzBiJCyHur/rXVB0tdXxb1n7rbb1kNidE+6nOp/uhjmSR9FGH07bTWDJcdCd5+w/6xE45kmmu3Mh
a/HKhm7eNlGDh6fuL2U/eMeMdNUUt6GTtn77vZAyjZymOeamk/c6VCgiFLP2UADG3XIXGl9GV6B/
M/Zh99GjdftgpBVcA+P2Mauj5r2cyjxtBBsPQ+QVaaNUvzP2xJOqrl69rhFbNWc/hNNS7ELYB2yg
0nsnVDpp4ELE9WTVey289n6apuYyV/2Nc31oZt9+DicqjlAe8s/6fHl9mra0tbxvLaozlNHddwgG
V+120WMY4KPULYe3XbpkV8yoIOKxAUHnOtENnPeYluiYv4ZtE9vctt7RtdTb0rXHQ2gNOmEVXP6u
7YHNRWF4yZt5Pny665SXDdCrHv1TaAO+lrwDq2Z/68iyvioyfJc6N+m/31H+72ICRNhl7gZqRt9F
egml+x83lJ9RuMx+ZFCNetOGlAppmAgALbJBYtd3Ld0ymChJWeWP0xwplJWKvvjjXpSavVDakXvT
+CcxuPRFjjU59xpRj2a5JKSe9qyeUTs35UHqqH8dscz4AK5/CKg+7mD578EUjElR2ZAwMXMHVByA
zjbLsoPqQgFpB4Up2oUu8b5OikLnrcldu6zXf1/pmpBfV0bp94Gx7q4utLP3p7bdsKqc3lyC4rB0
6h/MrceTqQUgkc71z1DDZ+gXvD6gIVBwPtsaNT/Kd2rsMGmCwn/xLCVjUvrmK60HAKnT9B912tqd
/lr+16/ACynwlyX2BXDlj401G4XfD/U8bSsZ/RV0nF/WA3Tpn2dQCLcRnstc+IG3H9xnljlQf0t7
eBgqeLijVRffawfqJGrijykIh5R3fncRQw5bD7pJypyMYlUukUewiqGLATK3Z7jP7DTOyHsFlT6X
gsjUJxxg61Lte2X2MrlDcNXLVUCDF7gjwbWUUXUOR+rHM0etyCefIxfAwInp2C8kEkWl86CWA0GS
LC0Lz96yKpzrxOQvHUybe6iH9kPXqmI/WVObaDF2yb/f07hxf1slAXMjCB5geQwc4sJ8+3OV7JsQ
BAFTdNvKmwjJ/BrxLAnWx1xgM95NWlq7YopU6loMqbC+aV7dKHvnoXFv0uFY48N0Cus6oT5sc4T1
9GZV0mqb7bKu0i8D9b3Dr9d5Z20nsPG8BXQzhJXYMuKWx3wQCGgQJFA0fZx6v0FCfhieXFQ8cS7o
eOYkGIC+Yt1Tda12foXG3GdKXPIKKSqnDLI7ac/hBb9EmbBhzPZQcp0UQZlq11IAFlL6UDdM293B
I9ni65eJ1bXQ5Nx8eBqUv5TPBGEw/F8t6JlJIT1y+Lz0ESRwnBplUm8eghnohAyq4HvrHbii8jTC
JE6z5c5wVNh+HtC/6XOtXBUXXRfdcTKEiSQRFuvGnCOljhpUvgNuPuCJNcp5P6ILS6HbVXsy+ASE
azakqpmQA6uQDgHTRFNRZWXirza0IWV+dulp9a/HmgGeMlDM5vU7K4ekyUl2ASL9bUCx9DxU0V3W
G32odfBtvWfXn/99VVReuPH9zN1pn5Hb5ENh75t8+sjakQAHmvKbHgm50RaZDCyTTcpCxPFGLcrd
OKHotni+jXjjvPtAVrZea+vdyAL73XCoED2cQ0gCtxGQxsln3ZLvwTYVZdjbuCbqiuiLuy8XwhM2
MIJJVL3ToSqh0qIhW/9s7nhJTif20Bb+werkdMzqGcb1gn1g1NrJqKZ+Dmn9oOdqSJRbl+96fFnl
aRkxAsZ8LPfWbK8v154AuGu748YPG3evvKDZ5Gii3pxBQsxCBXsFuKWestDZ1aQZ/qOGDf7cRyjg
OzAPiMeCZgKC90cN2zedhV6wyLa18BHPah04zfg9tDexrTeybO87lfeqDMJsy+uioD9fFyUrNkCg
h52PUSdxSJh7WEW5Gov9uXD5q143wPWnvZe3yAzpI3X9+c2E42410fGIubGsAJzJVmcnvy/suHWn
/JuWiETW2HBMZp+l16sP1TOdGIW7oooMhsdRlJmDHO7WG4iOgGl/uzLI/xxNhicPekZVbJAEwn5m
CfmwnoEmkQ9ItDipGC0JwhxnmKDVJFUUmHQVj+eZh3FBJnpYO4i8F9HeK60mMdrdcwild3Bxo5sR
zvGX0FG3Js3syL4fFiUE3AoCUuDHT4II9R99Hb6gP1dLTKkjIcXABYzQ8BCD/r2mHKxw6KfOh58w
FCbbQlwczsxn+r5spl3Gq/FNeCRPxsnJbrJq1UlE1lY1ymo3PJrjpf999KCrxHIoo++0Ofa6yf7C
Y81jCiLtBqvkm7FGBB9oFn1pOjDJS2835gahZynf+gX+nSxxP+W2ubFi+rp+qSDDXnnrZU89Hfwd
Danc914IR3oYvsrMnxNKo3qfqTq6OaVqdxGb0EpLE92sXDtBXI90jCVar91UG57WvBEXWWWIruIx
QBldnWZYIOlqTBWc3WRONxOQzcu0fObQIEnso5k+rpdcG29TzZW1WS8NwErkXhmgIgHTB0s08EiL
T2ikRnW2vPwvsSzMg8uhjMxyX3F0vFgQ7I2KJEDMjjvFtalDvSNuMUNERBTDhxO3V6vv2FcUNnUX
IAsHGxJLwAEKRftoFdEXZB7Nl79PhMq/WmijtjaUIMTNKFbfFqHsjQYdWRJk2YLG4V/nerzDeqye
YQiQfeXX4dbk3fymsP4i+VKmJbrqs++JegPjJD96eRY9k6zbr2vRSCAaRTR60JxG54wy/9RwkAZe
IfXzMCJwi9h+9xfIMGCYLvs2dE0BV6c19w1Cbfu+lflB19n4H1rtktT/h/WxBOWh+fu2jTFIFBOr
3D/qpq5ttWvZttyZwtj7ZmkdpyrI09HmwXa91BWhez+wsC4r0mOfV17SEdHfWimrY9+TaFuO5Xe3
VXyzWswwyMld7uzryEbzo0toVpbR93qqVRJNQI3mqhQX32qiRcjABxsNG6Ur9RbMPtv1Pr9whDgu
cwQPjGea3MOgitJiOZO5vgdtIWLbhjNfmL/gH/sfzkpnkln4T8FUA22MzFvvwczs+u7MoBc9OcbT
iBaP5uAvfhavzBVsPOhb6QKynLIvhLXT24iU3rbwg27HoUEmucPFvjM9JLKhge4lkHpDAI+Cyt+s
FbNl2Wa7XoqQIuUt3CodETnLQWvf664G+em25/UQ9la/lY0Evbe81ue29R/f5B+8z/pNErDbgMvh
alJ0JL+vQC03rp35mdxJqZtyI0Moeu6iVZT2bB1lX7eIdYQaURkzAA0eu4sM8/8/Q9RvJ59//fzX
2fonmaEPbliRl8E0aWnx8B1Z1jbB5ENYL70ZzuAD6SdOUmXOGwYZ9Cm18vasWX5yFk6y8bBaW9lg
rk4xWBcpAxjOPI/tgdoPA3IyW5cwfnaaQp5N0Ye4laxxX9ZuncIENJdVA3dYGO58qC7dgbpg1Lop
MG91VSSWU5Uv3dB7m7JzvhiMaNgIhZIPMGt4sG0IGqHI2jsRlVlC8BRdplC95QuejXEMyHHOqtp7
SmBlWc0aPtv4opYfy7o+VIQwYEhOgCpU+nsL7Eg808a5r1gmTqMp2QbRsvyrp3a6DUfkl8X0jOXr
IGQn3v69LKf/s88EaHHWJgdmpeP+KSDWdZX5VmTPMHcxLKFsa3jni3LH8v5Be0F7RGYFxttsgOfY
XbhVXaEOjiHzgx/ZAvCLhWhcYR0omeFy+arxrsGIjBoaR5JinELMSMgeFNIGj/BJxmUVXxfr1lTP
QSOL63pVsyPgpvFetUhpcTf4QWDWPcCseBK+pkfBBr4X4YT6NcNVGMyHP87QxdsHsQR5vbAFbbYA
YFo5yID5wt3VSM6tGz0tshyPjVCbZcDbo68ghdkYABHLkwp8ccvooI///gm7/9v4BAtLjgEluDkC
G2mNPx4kZTcN10Wwi3jArsaOuIhzFr6sff1QNTRVQxkCEYcblbs7aXcm7iFTVAkhvQPP0zSHlXzu
qrq4MVRe5rkcbWuvAyt8QlIYeVKsNi18pYNAjI5HY5OsdoHHM7KbxipIJRLQU4yg5eIYktxGHNpj
LPYAFm7hzCCEHPQ0SFmj9sRueqDRpXdlunUT5OqKDbR6CMxR7uBzwydrsGxsCWscIIeT3AywadIq
m7NTsRzWs18HHfogC7zG3ow+AnkRg2hMoJHCLGJjef7HaQ2WB48qT0wLtBo+Sblh1N58xiSCyUsC
TfzvGnxFWKJEMU3ANsHoRWdYseUyBaFIR1YG9xqde7yuEp7I/rK4Q4HOGQ2hS06bUjYw6FYnZNKF
3A8mm7e8rL2NWjSM9dIqcFk4CPVh1VP71TDuq8nH9IQ+2qzBlIw25XmIaqDWaPCqXVZViEr61cPq
zFTan25IzD6wYJiSyvQY5lFH7an1SYt3UCHTn2Pha5H7YgaEqYP5HEkAp/iSE6DfuUA2YjUwQcPD
mCm63R8/XOv4X39rBPfj57N/X5n2BTVadvUkL04QUduUlQXZy3IITv88oyKdV4L583eo5sbBM5s7
Z7wd+4yFHAQygBZ341iMenunr0C3FoNPzxam0u6IkvzgdZo9wsp6iT4JZRsRsqWPaMbiC50kinDI
gufZICDXikjdPr9I2S/TQPgEMNipEB7PQ3PB4Ai9Y1z+PJN2deBUHAbj6h1lhbmAItI7dzkzy2va
Hc8TwcCD9XYEdEuwQilz0shGM+qoKysjO2XcbcAegcZlo/zp2WqbYdCMF0x93EP0OBchHffImN48
Rp8Q3LQf6swutq4ZxQnTLcorXKY2zeom2NXNHO3OvIzGD2jsSHG3iJ0ugvV6KAL/Y0k6IReQb3Qm
oquW8wvyxeS5cAmy+CG91Q3p7zGRer82NvK3qwIpxvu2DPa0MHENb+4ZAqE+IXFvJ+u+pAfE462P
0IrEvhYYo5EUaBCA4OJ6UuQLinkMnXAzBJek9wOTM7Z85JhaEmJyy+pNYdtyY6HG+VBmTrf5/NJa
NAkIC+OL18uhNbnailYDz1kuJVacHYx0kCfd/DxQr3jksijOnP/oMUL4ui4nLVUT+t4FUrf5kEat
0ZsC4wA+soLvlKP0CxxXD5lBvN6RcMCiYY3blRaA55/WIBGu6xXrYWSPCKsmAo/GLrfC4iLQogR0
7iEJyIFeJAKKSwiimLJoi8hNH5NGhg5UOs8ci94kPUzRRKugfCTzvJlZOMefjQDuIHNELL1HV1Ox
49qG1whw58047D/hbVI3IOEs9gg2LkuRqyy26wdnouDps920BjknFmvNToAJv1ieirNJipvsDGL7
StvbFb9ZD8axym0EuVj7/nRG7Y9o/nI3rFxS5+Uzmp7+RhdCfu0olM3CzdASD3n7vtkFbEmw/s2R
ot67KSP0eRgjhm5btah9SX1X2L0Hva5l28rR4m4NBeDTOud+00M2IT6sVfqxuppoCbEZjNl7n71/
GpscH/hh3StpBTbZdWR0CEOsOHbuoldbqfSRzM9MGSsu3Gw61+Ejky2ewqWGwvCtMs29gaa6aJyb
3W/Xt7S+h/VQAsb99930z0AhytLQ8/APZmF5GBQGYvn33TRjXut1eWshep5nyeQ0X3o99qAPsujQ
oVCGX9CQj9k8zgzTp5yuwHArf/K3RJlx1wzMgVRkJ0FZRy9Z24GwpaNO/bF33ovJ+xFMiJGPWdae
son2lzCAEEvs7GpKY6KUZCMe+Rq942SyqzXZ3d7y3exEam6dRtrP4Fu9aocBGmW8pkJkoKq7KbTS
NRWyHvKhKVMjbehZVnuXj3ZwrabQ3+SzgdiAPXbnWQF2PreZ1cYv2bwhjfH2dGzUe8n+EmHlvIYN
iqJaYMiOVenPNRBRa3unBhqmZOHefGbfM2pgbeQZNjClnDuxlvFFgcEhA2vdtIGofSy1dYksoBGI
7HfxWFr0aofLhBxb5I8BsRZTLYesaWj54mTiniAUfYbNiNQXxQwmDcrjRi2AhJr2xV6aML+f6vpj
yCWA4BXzc+b+baXOpDPrfZijnV0vqW8riIc9vsKKv/bYfuwy756ryvcu7QUBRUyYQC8gNl0R1nfD
chiV7I+foMvnLzM3I3pyJpZ5NHDga1F+QC6pd6tjqW0stkZdPw3LwtJHzHqa9xzDuyZmBXcrMYoO
zT/YCs/KwEf/P0he2AS4Gf/pItAInZPtLD0UpvrY9A/YoxH+UEd1yffMV2TbwGa9wQJ7dgafPP99
BVvcfbaBCR5R2WGaSNFtxqDyDirCLKRJ3g15zeMWo0Au659UNbAx5L3H5HPrtgbyPZCTfxFUIp5U
C5k4eIzLCRauDrxrjqjNU2Xq/VolFtngxr3TQxpxMaICFWCOG4L51sN6VrL+5xkiSTCxK3uPsMMu
cMy9X+bf8kWBWmUoWzSpQHbiCse32WNGH8iQRnxA7+mu6x2o/OZDO6K7Ir1Knpcrqk2wFYiNpVYw
zZsWO/GLMVDSVuRijE6VR0EAiQqo6Co9YxO1z6iD7xHlbfbjiDlZTo0Ieu9mFnSgpdfoprHAVByH
76sgc69iDsPYLUaQ/h4bMAxmeb8DrJEkL55D3WInLIX7uZ9SaxgT3N3kROCNxBQwSLaVvLdg8uGg
zUxe7EBv6747tTYKMq+qPXB4Nb+EY8g+D6U1ewj9aG8j/AZdpQmjo+r8jbfgiUWDErsry2+lquqd
xnKRuL3uDm5PoP9DF25jA6CgnBR/rgbP2zViVuiRGr4ha70lXJrt1i3I81hxDKpuBLk0YGJA7snU
ICUQ94MHEbma2ieEundlpItHDaQtR61mXdfCZFUckNs8ec2EhEvfbS3kHSGkNNHh8ywDCj6Z8MQC
PW9dcJc7DsXsnbBskxVifgb3LM6NTcFmDHi9La0NxTiqbVdhoMwvXNeVUffz1urWtwDdbnzklX0A
TQlKQpROAiFkuKt7tOK+lNkeLuYdYonyMHVQ8yHm1ldrjCLMZRh3n3vyv28fhIZLvuufjyRYBxhR
HqHYWpBtQ779N7N+RtPkubzMdgQVziEKEGAEnMK30YDCcD2EJpzb+Ne152FGUNB9MWX1de0RrDKs
rrXJv+bcD25O6MEJD71yDxHuqyDwDoQ1W2fqImbtYXLL9ZNdDRXy31Bj067vKYKH4fDYo2JelXfl
hlgY8K1JKwepACf2BhsXE7EWqcPNs7u1r6lzK1kVMWarbCPrXT7VMPQD6vlbBAYkRpDYz5aAPeo2
cr8WG0hU9ylZLteyg/kQUkKd3UoLkWAXybWNpyP+DD8LA69KCrgHiWS8R9uBOtY6AXK3pP1CO+jz
XhFV99Tv+Z4iUuCLCV3l3+WJR7wQD5MLQGN5DUVmn4yW5+1bcH4NgP+HedmW/r5a381y5duLLbk0
lX//7OcbR60KlpLDFiUxwvOQuac82KxQL7SK7sHAD0p46GVXPmh2mSH3xLC9OLDNVXTp+gi6zrxg
uV5D/Dcyd8chQ8yz594LhnkOxx4pjJSICra+dP3vqq+RtmuHL/ibbyN4hXgqqmyL+X/0UYihOjPL
/JA0C+/9iZ3RwWA8YkSLh/VQ2yhNZ2cQu1mjnU/s2jtjIA8yyQ4PQCsX9CD9roqV1Po+QH0Kpm/J
L5Oo91K/GvVxKmDX0iU9WhO0s59baJ9hxmbdRfEKRAXMYSc+9BhyRcfL2mkGbnENATNDZ9HjAaSr
ekKpuKGV5b5SWKon7nZ9Ain+zRtDyHhWfa9VPZ6t0Lt+AmHG996RB3DuJisTmx6DEg4AkfKXoOL7
Hl0vnKLlL7IcYFC4rn6zZR0MYftoWQZZ8/VzO8EW1MVW1A07MwTTsxOIJ/hP1tYUA08B/EdNjOTE
cGoJcNgta9iEJ2H5isKdjG1I+WUsY2MA5uLfIhQ/tF9FaT1JK540Gznq3SjboY+34mDJyhH/9fN/
TEcxH20OLxJzgrBfLSCkL5riWBkksFvZpxpIC/LiwYgYi/hhCYESbKpDJ/n8DxDZG0zFq8xd2Vgv
a3SGh5nZk3zIN6gV2h3XmGWGXNEENArKPF1uiSnri3urUGkh8f1gGme5K1etH+N5EAVl1yIs0XB1
KnuxFFMHUXklxn+x3foGMS1jSFrPzPuV1JxdLzvYfsyJ3cbuggqvvPB6wPb2JJis0T7I9jCE9nSy
Z8yxxKDR/ElEWHStyenvPxmgcXiXrazvMTJEHWnp5dsRU6YAOEt/yxtErlAV1q8YKAfNy6fRCSr4
+2e+i3eYPuHChcUsHiQYncLiyTCBmB4j412Bt3tX2omfh4b8H2HnseO4smXRLyJAb6byNr2fEGUZ
9N5+fa8IVd96fRuNngikpKrMlMiIY/ZeB19nvh77pD2X0DbvW1nXVg++M5wHLJSUYmlLYTWhEdL5
xl1BwJrCniphSgbRL+U7AwqJDBgB4z6oteJds0J364SYiAY96yjj8qBny08ctPWZrRPtWoggBZAu
hd5saS+qaY5Z2dyQted7depVjncoSm/GnVlJ8oJd7FXIUn/dPiJ/Ihao9fySZsiB3dLRtqlTWlg4
C6oES+kfKq0PoZX2UfPavKsSAz3gZ8xl0bZCG/duR2xrKFiMWRdrtf5LdJ26HYzWWej2TO5WnVY0
pfY3+09meFa7m6om2SayGyn83notzblCNaitwnQUL02DocvFTr5X+8y0GNYKTll/hnThr7t8srZK
gFJ5Puo9vksd6WTfVefbHzbP1r2SU8nsUDhGcTsTaQfsJFneyr7ep1Fln9paILiw7ETipoix1IMv
j7rcAGt1Cw+9eK1Cs+Q5zLDk2WjgVsDUgq1Ak9B+2gSpmyYTzaVMnB0diHCP/Qd7VxXiVElTN123
mim11VQNZQwopDWX9tyvLOWyd7gkj7HOhVEGwuY+78e3oQt/16gHr3OUu+1u6HEiyM+5jOMdBWbv
JZqjlD7XTJ826ZWL74AwQ//IAvRf0gTsMtDMVddvWnKJNxGLeyYpJ+ykz0g477NI2PduEgxnAFzV
NkuJDQfa/zAlraPSWmiV/q6XdfPm2PfC69q1KsSFWvFmNPWrHSMBLiStIy3a9yGo00cW7mmDaxa4
jOB8O8DGXLuL7h50t6z3A+Ki17jGOl6E+gvOLQdy8PCuo4oarcLBBYDZJY3nH2mKuVmY9r6T8imv
8vQ1JqXpOPIrUtIsIAUI2LdV9CVlWU/qoTbgQQEY5D9jgV5lUmsyyganWcfV8+zcliq9aRBOlX2/
VSImy2vScdWkzrWdJ3FUF6om1/Ie4c1lyh87s82voiQ0amVNtHZjNPfc5iu0WxFQRaBRkWFopNpY
Z4LURmbhGu8juAy6Li6FTSMWV+yr0e0h6NLvdl+0J7y1gj2zmw6qnq0e/GpVTanYZ6h01r00wjmF
V90nWbFW3jinrdpHM/aXze2yG6S/vffrm5PU1szhWGLEwqQqI51Yqw6Llrb7wCLSCcaieBkR3951
sUFrBut0OXCT5749nwK2A+WSa9yyuuRejIjdi6p3PfTdXTo71S6xvAsBWPCgLEZlhFZCHdFPzjdB
xQIbtigPsoq8BhKzA9lHKy+WBgcupcwLO+XNsAFMIhtyL2neQ7fM6mCnPm83AYDoCbPZqT2VDgF6
sL5el/iDHvWmBgXxz5HeWMbhtlUtwHVWXuq+JPIjzuVHrB4QyX3oSdZcKcgfeiGKH74BAQ9i8rcq
S8wzTopxHyd5fPK4he+SfFg2YQy+oaVbvRbs0IYIxwfVo7L7mdpaiX+pWATZZNTEIOTm8cGwo/h5
mptg583cUaNhPIhuCo56gXtZ3X5hbu21BduVp1kDqEXdvqMxwi0obWdT69Z7kiyxGxEpQa+ztZOA
ZHvC6EWs1fbWYyR+BlGDEqD/VEmkOokbuGj6z5Kk+aJq72PQuxcUZkizavN6i/YW4zf3f7VK0poA
VbYpa/KY28pL5w4EOBW/rQqvgk6rr8IyftTwUX7Uy/04d95PcAHTSkyzs771Ow2jrc7BSIG1tuPH
m/iFYv4OQsK0uRnUhgkAtVqpgHNqHt2mMfeQZ0vvrTseOzP33yxqFnetsxlL38IhnSFEcBv3ybHr
d/WJ4flhjxJ+dRmsxHvKu/L2fECXi995+jANQE3q86u1ej2abgEeUDj3dVN8RzzHzuGV7UMfDV96
izLS141oG7Zg9Bq9R+w2HqfJ03Ze6HlP9PwdhLvZ9ENK+DUWhBc3dvPV7MTjPbavcu3Ak/5yM9TY
ybId/bx80VMEylaZvjXeYL1joyTAcu3XkChu17hEP410osRB3h9Qq9TUBOh/GhDwDoqb0pCeaJ35
VM3mxkFzd02ldxnPv4xosaOq0zhIAOl2c0OMRsEpjpJ3ocfGHuK/t5+yyHrrq+Y0DVWy0ieycSVF
I2/yt2U5NRunttkoGkTjGAbCYz+lqNFbRPGEXXTpW492VtSxznRmJ1/h3J41GMr9e4Ba6cwKg4Zd
Xtvq8o/MuFzNVJZOk0RtmVY2nS35FvVqFWX9A6sogXTziqkPfktSBa/V9N5KQ4vbGdndXKb5KhMi
v48d51efexlNZhe4orDmD8+PPkNRINSLAvcxzQs8I9X8wR7073fZsx5ek4Wu92S72HVSx7tf/jkq
R/3Pc3+PIiHYnYv+z/vKMK2uluBLsaxi71W0wIa0FXcLU6w2VV7X744xvPcxqkadTePq111/wqaT
gaVtC6R06Dj3hVY9Ulm+2Hpevus+F+M0kDtO8w+e7a9KEtw483s0wqO15xKxS8YfsyZFjXbK2Bxn
xDgtjVwoOyzvalWnAmms9Oo1qQP/7KfoaKY5f1F3RB3iTg1Dt1gFVWWfCw87t2p3RU4Pv7yq5C1f
R9spN6XhAgBVAjTpcRqoLKoj9ZyQzy3yOXWU+NEuEqGxUj55hx47jTc/P6nTzqxPQ5JaG3eKmg00
/PYeDRXYCdKgXZgJqqjp1OKnECcszTAEdJSo/jw03I5LuXPqQDz3GavTbY2eQZyFnhie89wdnq16
+mp0OgBMVxiedbt39zVI37V6EU4cHG9tttY1fUyQ02iG0dDRLxlQOMwe8mDTvOvaoT8P/WBsmzKw
11llGPveXtqN1ejtQ57VtB8L8OROO9vUR1OmHIRTdj94KAkc32xf9MBo2LYDNOxm/Gh5o3mmR2dt
Bikz0LIPOwviT9rfo7TlAu6Zd9Fi8iemjv1s5npwdhmUoNtMVUBOdfprgTUFBP+pN5rD4qAGqfVF
puvNmgEJ1iOQ2t+NlErNDZ52lnP6HzYA2WWIViK23W84/9aKuwREABB4rdt7vQ1JU5I22WY4oTdq
tVcPvYOqMwspJc3d7pa3VtXo/0ngSn0wVoUXf/lsdqdMOqBvGwV4NjiqMTgELjwxYHUrvaXZ9KCG
aJ/J80TQ7ijBqdLz0MV3KCX8fMeHijZyy6RFfaCtXp8irOVYR6NptQA5/kA5NpJJ+d4riIJVhn4R
p8GUn0ektu/jYK9sJS0lMTosSexvtVKP1rfKNcMbwZ9o7YMy0SfSSd8s4ZOu2dOlMb4poyeljHoV
B1F0EOb4B3mS2Q0uRsss7i1c2+vUbju5vLi7P6VwtG1rfky6AWHjnPHtDs8d5aWx8oa3LJpovsZP
qunlGGW1N5J23DmSEjTRjj4hgt04k+Z9BLBUdmNhewd99sVrkduPYce3c5P7QkO+KxONIEqGNqza
u9As21O4+No9kTnbkxS90xeD/c6WiQvUB9CNeTf+vtgatHUtya7m7Lf3ld9ozBNxrE0aOcRii4Ye
Vs/Te+7MGHtR/+rJhgdVDwPZHBQc7AqoHSU8BFv5HgR581K5nbYBVApYacxfVLwwLh7ics46x4yA
dwX61pknvrSmi76FiL0SfzR/w0ZecR+ikq9Te6OZc/gTI8xnl5n9Jx9huIpHt3wYdS5AuQxkwvWp
tVvNdgpNqc+2h+9DgaEQLQU5mDTCaDHp5uzV4pKaifeq4ZikRhQfe3oDO2Mg28ubQXtsZivaL5mV
nDW/pwYzZ2KXWQI+/dB5exKfyyC10Eh24D6hET/FFk0hrrNslRhs2QxCKT6iFDOHsIb+Hc1lG1I3
SEdPv0BXyC7I6KiySIRVbTtXA9XVG5JbpsrEGko74ZJ/1ZTJIHBYlzafDiT6mzIKjhiqzF//80AI
7xKO+Hs0TWaTRt5dg4LaC2yv+AQT5cvlR5yhXXRPYRd2dzCzID3VA+JJosEwdttThV17Z1Va+7G4
2YHQIvuRB5j1hcaiJiKB1w1A0iQkgmvU+/0ij4R8Th2p56IIHb6uVdy0Q2BswkauVLN3UlIQx7nW
WsifWHUPfZs1T2lWPojWGK5I6nP6eNz1BiJrPUjQC1g+U1icdxwRA/zIyHn2a8b1OJDBv7BB3vtB
5kWrmpkF/tSzRGXpMyWHcONngXYMMkwoQwLct5GBPiNN/Dsqp5QQnN3Us7DPPdrVprEGeMgwFUxa
FCwJtGWTwXoKrDy+qJID33iw7QXW0tH18lVoxlD7cAGtM79dKGSO/5EZ4Ycod65dDUyIyXb0qNof
dmevlE7X6e3PrneDN1F5v3rHmNd+Mc23NqMBreke7dPez7Lbu7E8fJ/cfnoLFoil3Df91cbFd2s0
zkGwSXMkVXE5LWt1G3X+vBwb11jWVjW8ONx1z3TdYe47bf5E8uuech/dD6OLoi/Tebes1zEy08+s
ntKDNwtzp1Jmnq6CJPus7So9lGQg6zgEDO3+jGdR3oHmB+DlLSeN6URHcNnDvZUztCJrtOwz0LB4
VWl/bVHqoB3Vf4O6Hh/TWEfoEVGfZrHpD5ObUpSVR4s6itCh32oXsnGyEn2HhorezO9i6mKsylH5
5A2udlSF03BpK8Dtc3HyUnSZQGsoXEZlsLMDBlmoIMXvTEDPaR8jjydqNebaP962eGEwkoVkQXLt
WmGy9fXEG6vWTEixWdaeJZlDfZRl0HIjptUvxYxrQT7j5xfRRlkvAFG2fmOAGGicQ1n7T0qaKEza
Rnhcq3UZjwJwZ96f1RG66e7QMQcFvyUdQ3GouPtfkJGhjLNTj+pp0aRCirxUeSdLulPURhM2tdk+
Dnob7doR/Vuuj8EqwYvzMHbCP+dx7G3SsMq+gxoPM834jipsYMtEYxO0GPCDscz/vKAz58a267No
e2OTWnN0TfWm2lZxB/9cVhCSgp5eJpaTSXfqSsQG1LQ9oPMqf5du9a+DKWsOSaCFF7vPwQLm2vRg
NwhrcoAYG4aFoa3K2VauQwO2uojWhlks104q2Br5YIRWdW4S5xzZfrH2l2jZq5xj8QTMkMFZNuo0
s/zoOfLnVetkzVkRPm6axhm8GWXzAjma7E1YiQ1pXp6SKxsnY9TjtXou6Rsb5SsVLJys3bm2hVjh
l08nSO+6t46SL3V5VA5iLSZl2MW5JVwnAcZDTte6Wuior7yYLz13hqfExvmowCDqIZRCu7bq/TNJ
P4TthJlC7YLUbe7+hCkDF83pjyYg7ayVj6ld1Vb+VlmccGpWoW30R4hWy9YdbY3yI7WPJrbHM8NO
KupxsvhBuIfEwLtoW0aPBc96YUQvKdfxaiw76n6zEC/MTCn3i6yeqFdpYMf3Wapd8CkO95FoAYQa
xrFuYTSVLtN9phQ0ls54ro+5SN4YsqTdxXU6M10l+4CaGjwvNXa+WSCGyckjvxyD0RtdVe1LvL/7
iKz+xOiyePW3IlTT7964adqtfMjL68JPx3fLq84tO+XbTZtdGyk2kao8q8XQL+aTmaXZFzURm61K
zEfSAmjBXCSVkTtby8zm2z1sy8qAFyWXGuj6ZXT9cU+oDPlUpMahUYyZSrPuoNQnKB/hm8XmtIOQ
1e/U/TuUrY5vxPHWvgbkZeo6aimQDDYsPdVXZ+K0MSUHSyk4PGUcDwZqHWhIcjbcfHxfxmtcMqbq
FlBVAk+EatA2VZVsGWcoVlXTHxNP3GT+PuaS7dSH2pEwRbzJ54elXZv4cN+r2C+2ztCxoJna7bWe
ljAWDDfeOywWfLA4Jx1wi4WbIrRqR1LB2H5wrdH+HfbuKgRO8HPOupausuYx0SJkXJj6ralVrxfa
TffKMmHMULWdzDN2QYVWJMm0l9gnrGB4TrdXtil7cnfxGFevRq31l4qewzosnXctYYyMFk2vWuLY
34ux/fdBXZ5LHR7s4nq/CqgLdp3QpG4IyxgkYP7UpuJ7OZbWh+kkJe21uXu2TXQxTArsz0WoHYo8
zxGfty7mPA3lDX814GupwZFHkXwulq/++335GByQ47wmRF670EvChyoO201Wj+LVLWiTWKLVP0u9
+hR6bf3MPWOL7Am0TNienTCD4Dfa0SXJtWHnIEM7TIFJ0leTc3oApA9EF85B0Jd6GEM6oe4I6LhI
bHLOpP9FFP5VNzNKtiqZ9sTK4f3YFB+WKj6aeAqWuS826jSpMbLEVb2mOjk94XWGxVJPyY+YsS+d
NPRoWvUhTxDTV9duDPKXOqQt2jqVezCTiZQaof7BTUmVhJBCD8P8ZmoUQSRarxLpY5wUzmfNwIk1
0oXmqUvdapeR1VTRS230r73fLd8WqHGruCzE/cyGfucFQASawV++teF8P/RlvPaUhp68/8bpLrQM
248lfmihi4IyLy5mt9BTqksEn0R64uxYTbIZZo/QebKZpYic/i5s/frxZrseovxZ6XPoCgTXKjbO
6owia/dEGHjNau3MNLMxXVNgfR0YZnUxwMo/lT2pH6iiFWR8+hKR+B3SHL+30jhdg6MDQ+wkG4YT
aZLUVG/p33RnIGMvGViWM8V75h5Jaw5MqleGvTUvXo/afSjmcENJ564eh4rkne29iQvz7Ms2rTq1
8JB7rWOvLQlOHCQFRR0lrUlaU5TBdk6RVXat/FTkW9QLKXVJeqXZx7QMI0BT9EetW/obBeVCBD6v
I+ocZ4Mxf+EYvDgjaYDX+9pFNc8teRovT1QqqnMiV/ehx2jY2la8U6eZ37dnZlQi3neLK8rS8gHU
9nJ250ASP8AFWiDjtm5BPuVkZ+UjScqszjeDL5KjM/dHEjf3bHS6tS1yJoQF3KFn9ZB5jXs74usv
V1qR61stDPGgLoNlnOuh/e9D2OgwkZFzTENYwF02hytM1m4r4lB7mUXLb5eF5U+DgUhmP/wcPc9+
8/roafbE8pm7ADLrpMufjBprTDYYyWXx8wG5SD1sFUQMQ4dx9iqThrksXmBGM1dzDWFUXTBUskFg
gAdRV44oZm1fhfTfNNe8iTHjnA0SmTOnUoMQexlO9AJfekRJkTime3bjJDyiMPS3sMitL6t8GmM+
u87SPtMgxzdCw149uF4oB6AVwf5WZXby6L4ZsmOTtVsjwpxYgfB4aoNoqwQOjTyrAm2jvk1ND/Nd
k+NvD7ThUeXp1iSafT2O9LmYzMmwy1a/FrFBpzozS/QJpLWFm1SwculeayOzTYwsYB4JlWBLE8Nv
pvZ0HvEfkpz8KQax+GlOdLMg1BhHc1i0rV8eidjFsy3rV2ng3nfRdFTyDfWga+W4zqso3neNdfjT
w1yQuaBDto5NC/3Stabgmg66uZ3zNHxy3KBeO33nfIi4/prNMfrVGcip+grvLDWCrdH0jK+ZrFvR
2LHcclOZVrfWJkpOg+FoZGOQlcOZTq+oyseCL+UyJ1QFlADgn1MSqPCQ9SbjgYLOvQjp6K7NSXst
seL4k8CiLBJm8hAly7Mx6JIX/N/H295WZN7nQKXyWMZNsOl8qF3NQgzk166xqqiFbZhB1D35GdA4
0Sy/etltc9IETi1IJF2NNWMH2MY3nk4Zoj4m0cjwtu7Ue9UDX8ZxbJLqzmkoKhZIHahE+tND6xhH
m2IjwjbOUqcA4dG6DVZIJlCBBL5r5Cqu59BMRT0+VMbiteuxSHalj3eZ/fSHjYQRHIUMt5ueAlcX
9d5mYtSW/K3Vz2YGUycTsYQEpxmvtzWViT/GQ2AY+dqGOkzGxY+JTERjaFjAdRVVzFgJD+85htCv
wRb36ipQZLegq/tLPV0yD9GQhPDGsiwVTxfNJC9icC8MApQ6vQx3h07Pz4Pn9piJiAxxDhefNPgo
Ykr/6cDl46GctiriW762ZBt5DVBWKWVWAuZYGGROI7OpWmXfkZE5pQUKliY8RHWv0I00jxWKfiMl
k0+IyahcB7JGxx+TsSeD/mLSR9+ihQtwc3qBl2xNX2MeqgRHxroeYzgwPigHe38wH+Niarc4jBae
OJFAM122tIcHLRmn7d8jHCPjQwQ2bztX6ToA+v6Ht5iKO9RJcLCZ6ka1FKYjEY+PalP2pOOmXrl2
Xz6QmQ93lOQGNGG1APQe6+WuZsjWvvDCdJsyxXVT6wwzivDjBhG1NM2mcosX2HtacoS8ja/nh3Zp
n4dYC88+UefaHubuK3LqSyYt1WGEiafztY9stH44JcGwkz8oOXolqYfZGABHhDhRxGALRoDDuJeh
iM7ySLPZUaIUYac6VS+ot8xD12GuysV5lEd/X5Vlzdt/cHtfv7wZeH2pE0TtY2hN1WpKhDiWFPXW
TsxXkYwDSR35an9wwpIeIDWHA/XIYKUMkDY6bQauRE8RU3uf/xQ2J1rOgffgTEt/9x9bKE9p1ZPZ
pJhco5o4ph0/7MGtafgESMJyBENaWNu7PCtv63PhLw7mi2XN0LWduuvjsYyORoC/aRjK8WClA6Ma
ZdCfDfozQ+gYvZB31D7GqP09SXe03T842bD8NAJ7XBH7/6m9djPk1XFu70tZTxtonrw7HRYYCVWp
6hVuezjXBlqU1HKs7Zj7PdoL+HOjzbUeU6+9OvKUSgBpRb5s8Yote7fX20MjS3YDbLtX0+/fuoUR
HGLxf4yjO18Hq72ob5ZmbrPr6YetG3Mg1VRP6kWxNVpjvKayGh5Qj+a2z+NrMg/nIIzzX1E+nbnD
maIUdueUL+2mR0Pjumk8YR9ZY+CzNfUbrDCm8lD+eavzR/V7TxXDWYYmRygSPakvzs8jHepC+EgX
19y4dAdPSYXFyAzYILqZyqSInXzrBKn3YXSImGSdOONWI1DLz1oiqmcNeyKOMHrsRZoB5o9oohbX
FILjpvWYn6F+sp5Qovbpg2lBPL1ZM9FzmjxRZf2ljwzncGXNOMxIkInNEkZ5Ff1LPRpHA3cTDC7j
ZWJyxYl5EGRQMp+vahGf/JEgQy0sceY+joNGp0+t7IaJjazJRujTUm822l69Twb+quewD8x3Ycbu
FXNNt1LcQWh+3qYR8TawUznSEeZI6Uy/VdQpQ8y8AwaHhmbYz3RoVk5oIr6WO6/Q+uS8tAiMabcY
Gyeeiv0MbOhR2CBK5B6mzlz2r95czKsXDuA3vDnaOA6VxtRPv0sjxm8/o/OMtmwVaNZDk4T+nV3n
LYq8oGWYJmGj3+nxnTXSbxaTk/9w/V3VmO13/H3d7Q0T3HGSdxrP//sNjRXT0J7s47/exKBiBod2
//f/8t9vUL8HlN7o2vniTLqdXEYqxQx4bbTPyWZScmQIKffWl2e7R+0pn08AVGxz5pUfkwqfdc+s
IfV+L6E709ZZuacpzMTb0mTAn2cEj9OS7dUVGcdL+2fjg6Z2HJG9kTrKPHEqXer+Tf256BplU8QS
l9QDDRbMrnG245iwO/SzC4VZ9bVrDtR9TZMGO3kV4OT9rjl+v3HrKb9PMwRgjexvTGZzJwrPwm5j
U/S2hstsRIwflPsXc7vmfVHlf05zqLP7Bs7oHIeSLKPHaFT8aG260/Cp+8F73IvpFzBChslRKl0x
F2eT1gRT8Tx9Wb1mnVvPrAA3sEnWRuljPo5DsmF0oYWTB++D7lyr2ml+Gr33rmdJ8Bp0zAsACEmZ
hJvxPo3pnKYYMNZTBligZoT6uu794skJHNjoDOe+CISKZ8zyuPKYvPzAgMsLcGY0TKq30PDZe8uX
IYZDyKRwFRLccj7P5X72sCnpTC13Krt7s/qpOtUSNkYW3N51C0mWailZtRU+kr1EkFocOeGU4pSP
X7jGbrjYRrUdCm+69hb/URowBqWI8Xcitc/R8mfiTR2R6kd/jsi4if7LNdYgbDHAOb4JJL6LSnQX
DLGdabc/zQEJblCXxRvex/UyV8xilMNJUFwPV+CECVNiM2lhhAe5r1uN+Su1/6Ae2sC/sUN8ZnXd
58ZyiqaCYdsT1TkV8HvaqJET+d/12ZBMRfmqS7KApSZ1u+VaB6l1u1YWyqhap9nv8RIyCpDLhAQJ
e6qfZ/f2BL4nTfrqW95NG1caXkMCvpVnJ/pLxPymnYuOKPejEqMjylo0JfwlGca0dUA6u8vrlOq1
VG11GLSP6tShG7hmACdQ/ql67uI0/4HxDpcXAQdEpYj8u5njU+h4zW0hdN0qPoFz/HPqgNe/7Q6x
rsG5SNNH3eEX1uaG/lVJ6Ix7yMRCIFwEseVVbR34ksNTksDfVSt3CXR9kzrx7QeIwPzh0767qqwr
rJfPcoEP6WP1gAd/tee5QCtF7FRhCoJ2HWNGLRbnWJFkgdVkmJg+Ua29/VIhYpN0ojKqbjY9F8MZ
pN1/njJwFTMMExqiSsRfRYTggQm64s9RGVzZhYZHIFT1JgfveM/sYeMwOlVx7ArTulN1MRsFQVJr
4iE1K41awfIRLGZ7i7dLJ3HX3GmIhfEKAOj6f1gMlm/+G+UDfBQrEYIL04IqpvvO/7QttJQD8A1o
0bF1NWdrTHXwUoSBv+sbFIeQhIKX2GuDY2NQDFKvIh2e0biE39SLMJXdx7pPb/9SvaGFdroA59w5
aLI26qmF2S1z7Vp3t38TFDj66XKd1Is0xMDooSfYq1f//nT1asdYrqPNRJ9170OWWsY+IIVLx6cM
jdRkFM/qoXHTfsPm73Gx8FwyUY1NourAMlre3mH2PrJ6ps/c/lVlzsslbcKPv//HCF6NGKfJz/AM
y2d8ksmpScuZsj3/5dQnZEUlmLrefY7NOr0q2Y6NXOdY6ykTPZSmra/sZ8Nd3A1NV3s75JqB7zbw
zqMozIMljyb5HMUzWZhHfofr5oi4J3RPQBQybJetuxc03ta9pMCKnvxhCP3qYDR6Tiapk6GEivdZ
Tgj2tMY8okVoH2v2qGFI+iPKvOnKjDk4IEzq3Y3yFDonM+FKDan+N8cLx29+0lqbiGI/pcJmPlE3
fkNV05512vePjQQntmZ7yvX7yLbmL1ou4UrBXyGYMf4VaSKqI+O91cZXVSfXLbxTQznjW4mobgRN
sypDYTFcwJKXbUbWTeen3DYanES/Csq9wvDnXZuxDYDQnAOaMzLNWLLg1Gu686UPaHI8sEKE7AxJ
hPqp7TJmGG8H/+R7ceLvmxBXZBsKd2N77VvhjtGq0Hvg5wWjRf8e4Sz6X8/9fbWQhuS27F7mrihe
45y3jtiEb2wk143puDDYtpSy3IzNRC4yI8JaBxM2gID0Sj7h0LmdDjfSPBOsuZRLODioH1gHqco+
LqMYrqz99Q07Yla41DPX/Sg9P98oiRZ2p6Omj6y5xVwfb4bnstfWDJPK15VBClZaaKosuk1StKxr
0bcEbm5T+dQFEhMIFUDiJ8XAKf3wg883PKun7IXpUsI4tj5DtVRzcoxm7bgMdcf1YFqvxVRpx4JW
KJbv5meZGp1Jdg49EL9HuI2i2Ln/exRV9PO6Wh9OurQZOr2WEkLM1gl9+03uzURqwFuET7shs6qV
Un+r5zwG7TGq8VtL/Q7soxd81ssWoAr27yTAXgsF+k75vZLIY0YEK3rkk+828Tyf1dHfB73xpqPm
d7d3/H3eXXODaBezEUzhbh3qpv+wFWEr6ZthYdCF78zeXRdUGyX+Vb1YJKrY+Klk4kUtqneYTlrx
DvC/uu/K8keau+V70CfiKMBVbeo5K9fY1hmLnunV3qn9lkx0rj8BhWZcJlNIYOB376lZ3J6vytBn
kDz+QvmR6eE7VOD2RZ1kE6LfKLvro4pqwICERJtmqAVwCP/ehtZA81E9l3becEBuUcP3pfEyYgRZ
WWNN2Vve4VPdfN5cm4nR5auyYghqS23uzQvix8Wosk+gwzRwAgfUKbfj0tTzQy8bo73o/DvKVKvb
mXyqmhksrwWwnVAKo2wL4a0y2cRe3a55solh70Wz8YQl7PdCdep7OhP+zGGiPaqCdy5wtZhmsL5d
y4m2HOqh7kGhDNY7ufQGefuMzCZuH4wwfEci2N85PLfpabow1Bh9TtI1e4s5XWgj+HgrUz9Rqipe
plavrqkGCTqpkO64sIK05gVF+fKkJbrUT4z8JTZgX8PRqa4iIS1F/Oc2UHdANrnvKRLkUnVVlaA3
Ja/3wCdiX6Cx59jarisrj9ZOW+1AQIgNccKfP2Uu0KQTmAUiX760fsDN73TBxmH66GHMXADBaeUQ
K3mM1LMrLHFp7UGOtPZpXg+/5YGI3dsB8oTbgXpJjNrGNOpVM/6wB+YVQuearq58SPvUO2ZDxfDy
Jm+2fHwYoNWEobYPWF3NAXtN4XUb0afjUfmzcLfd92h/H0MwY+A3CcWTadvVrn8XyDLEnObViagK
Tsvg6Q+Mhto1VoQYy2MkhRJRBHXYnG4XlB2XDxhJ7OciKLwDRDgWc9mqcFFCPefaoak1d13AtSCL
xC+6KiPXP05DcBp15gI1zgM2nPTP+jgYZbuik1ceO+5vWrMsP0mTxM9slu0lXLrPwGCK/Vq96ugm
BJrctevvVKsYYytXObfJ/AOWVm+l1jv1EPaSSQpTYzN507fKMoN7E87jPcV78+zm9eV29s/zwehQ
itXCBv2LuVOfmJ76YkfM0tCxwOAWmHayCsPMueuiwt0C1sn2PfWTHnRoCljlrsxs6t/qtCzZzgva
oOrV3F8SnOcufVIn3au/bcIJ+DAtYhtOEbiOpUMzYfYQVNGN/PLaLfwA+HgLMwBrw21fi8L6yJLG
OsZtvFZXpMuElePQMWBDOQLdO3y+4aM6LrrSPoGRYK9xBF2roBsbGooaQMbqv7g6r93GsbXbPhEB
5nBLisqy5RxuCJddxUwuLmY+/T8oN7APzsZGo+zuqpJkkusLc46Jd63vf8yK8HajtlCdepwpU5FB
06l8lqNdzlCO/0tnmwK84OWtElTC98DJJ2g9Jr+VUbez6J9+Nwv9+mWTeUmYDKw+ssG9v/0Xt2/9
NqSF8d9vsNN+ObcjesjHW5QppK91NtHIO4TMy35GcHGrM7p5IlRqtLvw9gxsSjU5SrpunJn68lzW
KkUXYmN5A+nphq7ub6VDoxvyEkfXIc6YU99MwbluM3X1OnGOZtPaMC9tvgqi90wE2lXjMEef2prn
cDPYVKbWCwAH8w5LQeWLwohpvGIPJ4c4lEkzbXVXWgBpADFqQvm0crAdzTT3x18QYmkht9pUkfnW
Ypxj2NY83JQe61fGRIxHYTTWQVqMimwXpYHVWXIjjCIO/8PfI5tFDsRSoMrscMgK7eAmk/2Eqff9
JmocLBiQkw1MINaq8UA4PLywpgjJivPeGqIsboYipy6vGqv9OyeS/5AMNlttkfLQ16V4ntwYAi+d
r5hhvSJz768AbvoNIF+BD0gL+CCSuxKp9fUWntetpA+xWLwmq/31KxHt4MdOpv4ByQOOlZL3Ojje
W8JKZpfiJ/xVTeYZw46qZdsVgaHajG3NUZ/iubRrdfhR4yJob8uiEk547S7tV9TPDkG0jf4kxgIO
mgKVyhKL4t8eedqtbVaZymzGiUmWi6QvuKl6HdrTmzjv9v0Jr8KxSlKHg9nutmbeugfPK+0HoCz9
aoalrJueb2/t9g/MI9U1TbzLoGCXTkzQXDLHTJ0WqCgcNTMeIK2h8bcZl09yZi5JllObuzUI/C7x
jtbUvFQYGCLfLNvluNqc/TpP8sehZe1kdVr2CAYAZc0KQDCX8FaUJ3lW36sEr96ObCLVu52JG9L/
LcrNVDsYRmvllznh0htN8nLKtIPodOMnual3ubE+7HUTOHcCasvsdEdlQi2xILu8mUUV2QHZNfJs
d3NnJfPaQwp9D4LkXqzmYxLKQpsgQpgJmsL+vo44atPr0vQz9C2m89xs3SEWDNxvv1osWuQG69Ju
8cSf22VdeUVx10STLxXUtGnq5ffSUZb7yUIL+fuOBV3FJYu7+Eny/q1UKHe1yo8PBUXFgmkS9//f
r4BwBaVNpsvaqJ/sqMKcW7XonMrY6/1C6Lg01oU27PTsIszs3ouM15tMV9UTe9uPpbLN9cF7qZly
1DrRAnE6/lt/wZhs+hfnOGr534H9qgwba9bQP+I/uL2f3ojvXL0wAw1d6MGEnPDYWUwMsQG319/Q
1TbK14RnhORYDqbvTguE0DIEhgQkRF5WX3VpFTwN3HnbVLr7QiDeayup7NH9u8Ojk+UzVlNtebDX
SfHNniHrZBdrI4ah2AQ6J8uKvB238Q0oGouWzndp1v33j2U05js0rHdLnlXH2/dBdf33L2fET8dK
+5LkOd4qWFMY3dlsB+lrcXN3E+lCCKAH143xsc9JBIXKHx/ztU3sGQfviMfsf/3+3eJe4ozX9D/2
zi+Ah0VX0Gc96P28/frliGAVvZv1/osmKQcvirZ97o4NntKnql/cU+Lo34NXVcyemRwuEt2n7hja
5hYHbTUgezUJ9GZaWm1r2pX5QjcR3PbRdIXqoRHGo2703/9j/CRSbe4c4uhv67tRc7r/AoBNqcAV
djCQRcxf7nUMEiclYdKH9KwN+jgqArEQjOyYrrUfIiM5y6JcpVJKe1DT4i5FOfDLGSoZ+2wIC5y3
tqqUyAD75T5TpXrKlaEMIdq//uZixDz6NPnUATz5tnpdA5DvDHdeWc9bVaDM7PWnDg0zghShXftF
A27rxZfb1YoZxiVVvEUYZxI8HFtpdib14IfgWfciZ8ihaYNexq7eJw33RGPl4FfiSH3I2BkMih2H
IOuGnbGKCCLYW5vfEOQohjJAjfb/8H9EpVG0t9Gutt3pcBtOuMAmy8izzioprNCtFYQkq05tmLzI
F2qkb3thnPXSJMk0zyEF1arfVAqJ1FXPqUVB61ejfW/mf7y+Y48dW5BPvEdvgIPsjtnephToqvop
1bwzROuHCb1EwOjfxka7PE5M/eyh9jaybE6wmbk0YqQfGrIeZbDn0Bg5k/qJEPfxjIhf2YiUCeso
oBWxWy86OAmyNzxip8wNFE0w5J5u+7brbbWIV5yjfwn0jtvbjPqnTmYTLgYNv193v+ies3EymW9V
dIVZru/nVLOwirC97Xq8LCnr4n5yiUTmbzlPOX+vWwLVcpcnhqxYFhsPTlC8Ib7L3BdjbwV5p7xB
sXrIiyrfDFPuIIYUpO7G1U9tqdiUMYk2iYfDmyVoSXytH6cGMxhYDmqFuLpN5ifL69ydV3YwtEZ9
S4txHE1jOljSRoRdMbqHyxqonvGQ5GPpdyBfg6SZ42ACpORzMz+XS8o2o27/1D0C8/yz1z+Bm0Ik
yLd6NQXCdM6EFaUbgNekp7PcxVKgc41ENWoQ5xMgw94p1bf18yIuGMBg4kHlVGf6LqYtFoVZWFoU
SS1zjIMT8VtR/z5YsriYaj9sCwtskKOK0KvlEwfPN2pJaD/I8uzqG3EbSYAseiMOCgyMqDhdeWSX
9elK+464az/jCtDGEn6JUh4zADeBsoxfjM18kaFfaktHbmdroVCbCflsrZgEkdm5Mg34HrvqrU6d
a7Oa4F2OKkMr9DDXJRNrZxjhFatXTypHMhGVixjmQ8yQhOJZw+k8D28DjXLQLM5RFeVfS3Crj4ax
0WzzT1+JpzSpACP32rZcomdlKcXGdNcXZeAYilZGyASv2SzSp0powcyDXtGMGPZ02vBBM9gV6J8s
HenqpW04y7JlBkOYaXlAoVlNnhc4eIvIDi7gnZtahO1bPuFUT+96HmktRsq+Y0vEghXojhIZeJgu
UTvTDRmEf2vmSzVAy3Ql67XJVXP0cq3uO3QXPijGDwsWyhkHKKQwxyehtOSHGnHvaum3qNnr52xj
I5GWYaElRz1pn1y9RRPbw6HkcfwmR8RQ5VhgmWE+EBlwnlPS+WA9S+DsHOWp2n8aBQDkhBHBkFrx
3pDDPYoaSV2UPlYGUYJum71jY9/i7JkDO21mZOvrFPGbzVESLOnM+yAVOFu09yk1z/0i/1LJDDvp
xA+mPfBGHGZfOrK+VjQYtlxUgVFdLhvUnv2xq6yT6s6C1Jvu2M8MH/U1rnopkrBw8P7o9rkbKaqm
WfmrNQv8g1lcrW5AQWH3dy452D6RRg+N6uBLGzJsGOPy03XqT0cwKh97GftYJA7xSjpcVmzm2F1n
W0khP0CYqHvozGr+yoMZnX4/I5hk1FG6IT4bKpg6+vTKtj1kGFf8IpYL13IRb7q8grWlprQioMtH
Si0Sw94ypheIKAwKWmuXCXnvOMWDoukfir1EtIPpa59TQkOJImOo6JxtVhKQMsws+uoiO+VptrN7
l5KrVVBcKghv8ezG6ZJjWCAbQseGp3nWbpHitRL0JkqMFFSJf8pkzGhk0dG6h7E0mR2Zl17iM4r0
6p3I+HuzV7LA5t4YDNmGSU7MkC5AOkTLTnRtfjbi9y4CkYNeJFhI7g0gJvolCMJVNkguk12c6srk
MJyUzLdSXoczyRDS273Xte8FpMaNVHJwRVz9+TPqhOVlZcElzV+DJLEdrt5ikyftCHBg+uvGRrpZ
2muSWF98sjIX9euyRGcSYQLHHMtQVXIOlu6JaK8nfpb90U4itAXxMnHclF+dpvM5DbumY7ZeJCze
8YZP2gMuJO0B6CwCvmgO2y75qIQ6+pNqfJjWjD4uit672BE7gTYrUAzGfW1ebAxrUC8Nei7bVHn2
gJgj8g+JM2lMmC1od0DKMEVQsN9ulNQYgxns/i5Nrf2iku5Vu9t5Ncy7A6AGOPanXOIBsr3xKTcv
csyGrRdpr4bQe7/EDrMxIq0L+lnZqgDAMfb2A9qFPr3PqwRYB0ZwxSo2SJXZhDRXYUYo5OLWYU/X
wlU0Ji4/+W/J8oelYJA/DCAKOz/Hgb2xbPtit/1DnVv7TJuZj9b2O5u5gRHslwa6JhRjXxMlk7Kp
MeluR+VZz/R3VST4T/DotBqGRk96xIpEzrO2NETRuKQ5pN547Aeq8RnM1NDMw9nhc/ONfvxIIhHO
Fg5FGksWqDqDqDoST1HkR+6sb1Nmh74gHDoiKudsj8Vf4D+PlWqOIRsJ0y9U3Jdja5CXYi9xYBrN
Yz4OYZ/bV5d+hQcQP628JWRGUzduVxcXNvQH+tf41LagW7Ad6H6XKd+2tTyWi34dVcRV7Mhee4Sl
xztGqt91ZVyJnZwvhKdvCPz6wjTFtWPCHSClEEbtazq2O31mXW5FvDAbuaEfM0S8ZNZHrKsn2fRF
aGO79yeA1HwAZxeTwaI5QVbRy42WyiE4CVA11Z2qNZhAyaHls+T5yk0EVu3s1tzvgsh238JDt3Es
96Na09FLLNU8Fd1nO48eHJXJtQayaDBoBBHPkUocX/OePVieIZWQDMhQF0ThQLMGfC8OOE/2lE/O
HjHXA/cg4VzA2kgkz/85bfrUp1GFebpq/XFRgFEiAAWiNl3j5qOpxhpnX05+9qQO+AYsEhSTJTBh
c4QyFtynPcm7cVZsihRWPmm3wLrNYcHBsFxKUX6UPRQqiylT2boPSC2l9hFHpYRLTpHY4PpJuzHM
B+i7IxWPSyefwR40FDnss16DOaXm1B/juzFmAPTy1LnkU3ttpt4lZr1/ZXg1bJaJLAX26ySYtSqI
Mp3SPh5i15+la2yYuR9zsAqs5eLUN5AIhIwDc5yiabHF7hQqCHJCN6pIQXNIFfREiaVrYWHZVDX2
8i7Z6KIEweeNnARa8adjJMeWAzmkrdSfMR+wpohnM1UEz3ar9wENm9Q+5U41LVpJIzHCHP56tEAO
bQfjPSW3xiy59A2ECs8YlNvZDh0lyXlyxbg7BbWAMP6lpecyd7M44ZhITmwUNiPcp4JJJbU4c3mr
4ydf8xE2xgpiReqgZti4OIO5fNrxMCZh7mRXAmLawzAKpDhZTdGMqXcyCyKf+MCFiZDWVPqNI6jV
9CplNTXPWKaX16lpz7FTcHjN3O2Dbn8ObnxUmLqfMy/9S1tDcN4iBBE6fHJebz4RxPLsJWv67J+p
xqlb2Uq2MT3v6q50MUZuuPvQjXR1xcncFZuU2MOgXYzUbwe9BqSjeNzjeE6pxgtdLbYaEZ+B4+La
SF+LCket1JFGTSbyjqYrKY+SIpjQhwIVxUMWmwdkohfTZt+U03r5E95jhvUNDDAOWk3oHY/dqoGb
Rklc4EUxFTSuIGh96FvrjdlmRhoQw4zAr0muKTr1N7sIKty2PZoBpnA1Frrhst4tA2+vQ6+utuQ1
K/ELjJH3bM63NT/WTCeNQY+0nZMAs2fVgOB6yndalxAJzdbD0ikXyF0K1MGaN2rU3NE+gIk/KQDZ
6Jdm11/IPc1F+eNmbKj0ov1hgOGeeuPHUtDCO3GibZisnSio4Eua1V2cbaRPxhklTUx0mzCxRFTa
HU0xuaxqq+1GVl6jYae+i4ov8Fj8IMHjER/78+icWtNu+aan3MVT8mN75YWAWLZyqfqg9IjPpCIu
CgYlYtpGfyEDccMG/k/vYF8rZ67SCHRTUx1aboXCg3Fi1dzCtn5hr/dUFY8cBSwDKAs9I62PA8t0
LNUt0Q7Fk6HChBz61If9gareG18LZhd1ve3tPcDWP1FMmKvCUH3rpqZDwMaz3i5kwuvcrOzdmGeo
196GENBSOHShlTovNrT9oEf33TqLt9O13EJ4b214fnE1rjey6o4/81jusWF4+7EbtqWd6mcHJrki
YhZE5VIFxcOKJAXH+Ikl7OhkC8EF1DyhCS7GH+O7BhLBdZDsyWGI6+xiQ2l7dHp1Zx9yOvRHu47D
eUChvNBYLdDguGYUDXETIbS0gd9dBB63jbLTSM83S8RoccffvbDOyJvqjZTEJ6/x7MBUWBvOoywD
WwIUH3OoOqbbnfpEeZvZbvq5wdjPUOVI7YyIpyxrYx0mOUejrcutnSYf9sgIyvb0q4dsd3UQibDT
jjB9oBSJKgmiOHrxTPejrbp3UjACXYh6V1rpS4QHJhiI7PQrK/60hfuIkKABDtFOm0mUYosQ7dyB
tvWhUV4EwAOKEgpfRGrZ1sNWhmyR5/8YuVu0SAjy2jvE/lyj6j6fsyjsjBHvSmKMvnCR6HtMV0NZ
tck2j2jD8X3v1SIiRGlFUZIfAayRZyRVWkViq9UHWuTpfj4ZtKU8vDyLkOWia97bhKyk1BnZC7PO
2g/VdK3TaPbBKEzvTvPDg5RDtuSB1dKZOS7c6QmTHk69ZCTIBjFtk7DLHfICc4rkce6Oz13fXcmi
MXHMOR+4C8ticMOuUK95opTUQz9yGdirQyZEVYpLF3qHH2Xl9ASGDcdtJmGecHz26abWnCZIoe5c
1OTVnUDuLYZgMYzczyxho1irYC8acCZOC4GR+dy+diKHBU5/mJfgvxo1NE09xKRDMVUW9JaO94RG
bzrEK2IiL93vKSe4B29H9wCHLjAjxI8xUgbTrClyu/gAwjDU0L3OOB+TdEUXlDZbnuqtoNfwsSr7
/XqOl3P04aTrRataKhSEHit+xWDbxojL82LhGMRbUWUrhMlv+w5XT23DDlHyB4/UGMPKtyTNaIGB
940/g8rCVgbfaI1m4xU1OOS49w7MYLojotR/mCiPou+/MMazNqXtDaqbxn3Rtqqs7CCLoUdPAOYP
JmhEH/+Qs8oSfOnJf7invjV4KJtKM6/krBVH1gbnsbFZ2A6NE3oeMEx20iZWayWM2wXCSOywyvba
f5p1osF0D0nUvaFTfZRKAlveFFecURs7mfRr2jS6r9VWFaSl/MaOz1BLU3GA2LDImi7bctj+aVmm
DbLGNpslIQnxBuPif1U7OhvK+BhWW/PtoSB1Evsh7jmJ1jbYkmYc2r32BnWVlXwceRsSoM72rL4s
owMNHQxoDNCQUR4lcKk8y6J/mdLaCVR9ftcxyHJjtneOUhcnj4gf5rTLQzWnp8GirBNW/k8wZD0h
aPNdzyqpBdX22EcpWp8knkJgl4Ag2WQgYVDudK2YfNdGl6iP5a4eR9/RjXOFvGc7QUWydRv/VROT
DKZHp2kSD4WSmGgk1Odh6jlHudJ9S5kK1q+sC+NcYG61/pKnfiz6V/BL3sYFeR908KFcIIwBlL5q
kxm00OhW+DxG9WloG2MLQwgNaLbp1PG4/unWZDXbxTryuM8ZQpU8UgdsGj0+oEohF7vlsLW6bTwN
Rtg03aer/sPdxjQII4Hfz+CD5UjFmicwxTB8+k0//a2HtoJkQsRbm/Qxk1BHHuwFG5vKtHvTGhSR
6I3MzdwSgdquzAKc37Q03vwIgI5CYYG/smQmU8N+ekEg/p0yNEXb3wVaRwofpwVIuXNUMoHM+hiS
BFPCUpJZ7E3xV4ECL9B7yeU8LDv0fn7kjffcKZLTUyRkA2rPwOQwgCs7W2tf8OpjNNC4iUzFfIEJ
a9CoqY9VtvxJVqeuXRKgnnU8qvUJBMw6jyEzHTamws9fKcCGWYmPOzpBCMoYzKPrdFT7y+y8eSOc
5uiMpEzPXcbJ49lkJdrT88gYlzbk2xuE5U9eO2wsieuN6G7H877RSXc04A/Md9hix9oOZPa0l3bR
+pGh8cLtxmG9yAXJf8H0ihA5KN3f5chMgO2Ex3J+8XyAdbTvceCRun5UtfrEKnuhHOHGiGCHkF89
nUqtCQsrbkBDxQQCwyGDNiGfkM5uRJbdMbVYyE1cFgwQ9qHEFeaVyzXLYzUUnnHfWIzGJlygi67q
zN48w9en5BENwKmGhgwYyWZy6H3ZTv/UOs218KINgFqcuVmtBuaoMkemhEjIdw6HWv1GG0/YnXAE
Djc+ZaVKPgHahEwCmAovNco3YCZQueoNDuX9UktIlU6CJ20YnhDXsj9semNTUEujfEIabbQkX3TZ
O1aLknaE9ByIwF9Z28sHs9+ZEsvnXMe40/V1aqIPRDyyE7BL9AnFeED71waB7TE1U6gSx0bcGxXd
ALhiBtmO2EauRL8mbUKscu9hMRYtYNSb+l5OH09iX5Jh1Jk4Wg149cxVvgdXgFRNX7J0CZVq1aS1
EAXiKn0pZ5HsvcjyG0nRRQZ2FUbeBIMviIhxDKTNTyf10mdNA42cTowy1OmBPfrKQaSqT6r+ZcAd
dOzjeERjaKFJz3M1nBzSzddMNcTGm1WetHB2ekC3dvTBY1p1L4tj7DTRNGdQ6w4jSAwwk/xjKSm+
nwbCG5nPInA4wjUMJWGdFZ9Dq3ypk/fSFgSM6yPY9SIVERIosBhehBddsdKTWxKVOWXvVg58uIYG
AodqZy12chdr9HWawHM1uETIJCTgDZIx13gcSJXZkkxSBYZOz4qDdQo0KlPfrTD8Nl0VGrNHba2Z
D52DvURDPL8tx/SzkNFH43QPGdCuNq310Mle53z15eQUS/OSbIXbx/dD1RDN6wQKN27ITKUKPKod
vWYHq2r5BblroLbpiye5qF3cFmHZRmPAOGWXmuZWxn2z0Vzlb7mU10TgKEkNnn26lR/caGGe7AHl
cdTW3Io1FZEEbQqu2v6LsF7sZTq+Wwk6FiNWV01tRYQBzxw0UP/KVS9P1Q/nfDNqnXLMonnLMPKv
BXsyaCN5H01zc9LyLAfN5OYMwnYgmPAteWrvT64zk6IOF8MrwjFHWD8l+Zr2Qi2hv+WSvEOE5PaG
5R5W2ErsjQbNq8S/OttUDz1vtVN5Y6aJVtt4bb3qAFHqNQU/QNWVkNtSsePPLaREXvReLcZHw4fl
D727zqlf8sK1ApXU3ABHqrWXnXYdl+mummwOtMHSdkXzVwXRXo3NHlOp8hhh+N1VZhsu4NH8ikju
NC5Do+imI1XARzxPVkDAcBG6nUAyxM+wWph1CQVajMUXrf3Fyz3ZWM6AD+ebxFNOHBMxtRQMZbH6
W+LPbunpvjz3n4qDXqLprHr9p5vcvZ7HxwKxrAkd5IhL9d6WpDe5mZltde2czNSmbmW0fEhoKsbi
W+oeFz+IHl+WPOfBk26cnH1VTuAMJMJqI7v+b7+BGjKAiIXz79baWjDZ57qqyb8bv1QkXbhSilNf
RR9YDeNgWeHTS2VeTQ1paGJimo6cKRQtCykGG39wi5Fg0+IlKQRsRXeKLks+8ETEYu82SspG9xp1
BtpOAdt/yWCOkm5E9AWyjgXYoOXGbxzHydT8G3DJAotghEAoQUC8jkbJUzPliJbHJmeK0be9vZ1s
qnTdQjNle3jhY84yKQfzKu3o22UNiiRkYHxCJwtqU/itnTQHzKAO6kG2I6OhNoFJ3UShmXy7Yzls
4ixWeMq1yLTM+StPRLfreFsjPiEDAYeTgwzEtcQMbZeqY79D6Gmh9ERwPLHF9lM0a9Ti5xTTiwOm
EO0LWzOpWHtkR2xiRyq/Maq24lQVTLR7RIkZO7rnkmUUPmWuWXrfHQHah77lKu77qEav2v1R3Zhe
wHM/1lhUys14nw5DHNQtD8slyq8Oei3YpB3d0UD17YSg9aEDKo4RRo124alWbTNwabNcBCvCBHMG
RUpcqDsu2vWe9LwwTYcHdKgDma4lKMI5ewfvAz7eaPHZabsF+NdBr/JTnk2nGUGMupM1bbnRm6i+
6/zJzrblBOTYVAHBcQzai8F2LO7OOJXMwzISD2+hx2bcz3B1ySu/GZut5+ivlohfMjXIyO7amZnx
1yw58cS8H7oJt8mYsAGACyIMjUA/JGmmrjchovvHSiA8gL56T7g50Xx5uhdMzwPh6GSbO25gtRUR
dhbwhMiyHRiwGmMFA5B3qZPZmVQB5i4m6R19x8AcdmrHdh+5A0uVCZGjPg7N0UD2lc481fXaBcTX
vM7a/Fe8NckQ7eGl0mTluuPrjVchVa+qC2bi4yJVJ+zWkpDUCq1lgrvERUUhi2hqwZOJIhEVKm2v
mKOw9yxUCQS0bTvnqInpnfQDYgTQQKum++10uLdJjMrc5suc9G9kIVuI3Ys/CbFzp9LeF3rEBney
QmheJSg1e6fb0bPWzvuoU80tcOqSkcGlX9a4DOyovjZEB6nqn4pH6++6Z9mnJFShwAOYab3kpVxO
9HnfEwpNkRYgieexO7RmCQ+Fl07fyCdTmHOY2P/01PvOep5wpk55n5fKndEwUq2s6rPpYtoKtMfb
VPQHjLOEsUU50mA13jICp+m5n3ps+0C5XN/rALXE87++YWmVeZ26me3hbHqUM5YYcdxlSDBL8SK9
KNkwWvlsahal6KEZklr5goXiC9bjkw3Gd5OphF4AX2XQ2z5JbiQqB51KySjKzdT/tVxQtnAF8aYE
XZ0TIeDMb2aDyrIbuCKNiXGFxvxzSICSxTD/NkNmvuQIUhKpv7Nj+KplIxmcKCFCB9MhbcH3ZvB6
NCwXWVQvNpAdQOxmiIYaeWr6WVfpd04Q8coTChCzLohZmP9PUz1vdPta2SAIk/JhrOhdRsVIthqu
f6Mm1aUX6MMA05wiZlJBmbGkke4OSXu5K211N5ALj9SXpTmjKnb3PIZMFnYgEoOmWmEZXpGHlJt+
mnBTmDV3XWbz9rwSQbqhn4aO4bFe8DDu2FunjPAZbEqxKvy3ipIu956xAJDqklM6KmEJaXSb1slP
y5bY97L1EQ+m1lsYpcY5gA4VcY5B1sRpYtkBjG0lBuoXrRB9UHr2sauHMaxY1Sm5/VWOZAEzzXpX
JJeT5nLRoDwERKRS8ABWinX9Wxk0dz2qQSqww0BbR3SF3mR72t3D1IIxrJBrmNSNm2n0PrSZAWJJ
+MTVnaA+1uuZk4pu6xjKl+7UX55u/KvMLwPEeaCPKrL1XD7ZyGQUgIWc/z1LcRjskkWO37H+2fW2
fIo8tTk0ihoaUTnsZXzqRZEf0Agx5lSkxQTfJThCjX7SfGJPQAaIVO+IBu53EZkKSGcHfj58EJbd
t9u57J47IJtbSIjcWlFYlPZXxB0JmsV8XDJ82hQ0B1fX4iBp3Wdn+QOQ7Q/bavsCvCfqzBhrRv9o
Z0a5FajytYQnjFbiRyVJwRjuC6ItbYfzr5F+Vro67SIOThpMwUxTn3dmau+cNUrMFS1ebIrBfOmK
bWbVRwbPD03nZCgqwKz2yl+xbkob0PScygy5o5LtDUoCZ6MoylmidAd0DAuCMfVBn+SnvtpNa8ds
nhqwiql1kg5UZ0tr7RCPnbmzutha2S9GoE5J9eFG6UOF6PBfnZkgyG3rjuUy4X0tD6Tt2spx2I1/
nAaOVVJrh2QyDjmj1cuYN/HlBn/1XG4mo8lYijg2sH8NRSEFRo1PdXbf9Xhq0FrSqVksNvoMZba8
KfxlPm2rZk1HqoriUWu7DXKh+g7ZaBfks9GEpaNU8LT0EzDHfu/YVvvYx+jxPIWS8ffLNRJClGii
xyrveQIo6r4WkbJrhaqf//crNyo+bLVFC7Has6phie+YHd2pTJRX6SmKidir5Alo/3whdnfvJREa
CMeBbgwnIBy69XbRJ+NtnqoMMUETn6E+GG+ungf4FFPkx6sVRbClbXCsUA3p+uXmEv71jk+6sTfn
TL2UqA572NqXysVqy8LMZDWYEChD+sZTbt8zFDPQFzmsMPKuq3aNGO/lGjg92mgjHd2ttoNhygN0
e7Fx8NNzxUPrpm+v72cTIdiNwX/7F7qN9y/HM3CdyhkdfAS/KLeIGbSQJyBLJoD19vcQuGRfCMyF
369J435ekPf+IkLYvOmw/VC4c8niGUvT58ZJf79izMUbXH9nxsJGydx030fkh0euUmydVdBxC2Ys
2pf/Pt9UGQ5Vp3H71Onfm88TE9vvVzcR+k2THg3Fa9rgP745zqvM8OlDrE+RKK+/f8xIGMJXaZCC
p2nLH5FZhm9wRD31SC1wu7jkFfRtdUJIGM6Fcyromlg94r/VBaUWWZzmzujbS2Gq1ruBbiRvJT4Y
R8OTlozOWeqlcY8qmp4XZmXYZDHCbC3+kZ5wHqrJzHigtwNWJxA26/f73LgS5PWGUdMLb+Z8axhJ
1CIH9jfD25DUwKORf1S9pt0rZrEewbF+z50LYpjh5t4iX2nVvufnRZBmw96Ur8tI0GnecosGazh3
jO3uhnaWVycC3md5uHMHZpepK+rwlpyCBJ78J2V8aLL+HE/6p4rV53MxJy2IEgIjeizXwQ1OFXtl
GYpBVr/4k8VUS/pV/U3Y48dvVJg6wYLMvWQ5xY2ySmmh7ELD19Bxm8dKxamPvbjdVjlJKb8Kf+l5
y3WhkkhJ6fuZDbZ6uuEULxKBLnLsVL0YWZkfOQJT0JLucV4dK+UtGAQ/HR/9fwSOBcJyyBrV3rNX
nN+7LNslJWBRJcFE6cmapesa7pfZq1ZkobRQaivadophHBmeqhfEumTbzMJ6dXVqqnKez0a6grRV
ZOTAnYcou2azcF00V8o66+co/D/CzmM5bmyLsv/S40bEhQcGPUlvmUkjUuQEIQvvPb6+Fy70SmUi
qiaIBJKUyCRwzTl7r+2Z/niMfGMj+TYUa85CuM1Zi3t3H2cQQcJ+UO65yZOu1Kg/acr5G0GjiiI0
lLZeiEM1Ig8bIGsuXKKuRIvFIrjYRjZJ4XpnZxtCcxwYiI7/YAZFcEXxAoUB4NeKzou3KYBXH+I8
+CJZMDbO/z0bDrQJiZLeTZLNeztIH6b5TF5KR/1H1pEtP1JvWhglgH5eFU3HeYWX6VRUibVT3al7
AclCi9mz2hd3mCNZm37GSKEppNul6W94voJdE3jVPpxPUdNHKxXH/z7up3mjDq7A16MbEdHRXYIy
1BI5XTDn6Klj0u2KGl3RMsbpf5yjmuE3FgSAFlO8lcOXamn50bIxXRV1VV6Wj76v3AHaFu22WaIb
KQW7FFr41xZuL22Z6smJE5xsceNkoELrn3JEsWNEzrbLU4YHWqySDGbOnxBITd+1p77uyHAeWY2o
rXEw1YhPfGqbF6977XBm3JaPYgz5J7uWfo/PWIxNgFeR7a4rLPCHhnHkVs2HAtjJWu/R7CzXMLpt
+CndfT7A9Ulrt7qh2dK3dl5SRx9YwEgwC/qHNWP8+KGLzzY7/ibqxSo3m+i7a3yX5iErmL4RM1G+
xu6YbXvALzSbaMpI4bY+mO9aWHUP8vFuA+fd1NJ63bgWOymJ1be8MDoqJuOIfEIVJ3sc6iJ5SllE
3+0y/9K4r7Wvq3dp/8cyskGaqByXQb/vw/GRunqf6mgTiaPQcKyrDSqDSk0fAH9aa0qO6bcxOY2h
mEUkzXiUtqYmc6xTYU13xnL0f4HiKMfGYleI02Y6ur6NeKcIu2fuu4O8xZzZBpjnpUHdlVssEWix
Ro99N1hg/6ubqNMXvSqeiW+uX9A3mNhETbhl8/XwISqK5kuEMWGrJNp4zEeaNZAAqqM5b+1dw9cB
tow1PUBVJNSJ+gtks+zOsvXXAUmctYKE11NjUPczH3sLNm5cxkJ2d+2TcN7h8JjPiT8Wx84fE5aw
LxlZ018cKhKgurzh0vsOFWEWQgfpd5VmpgrRLvq3YRWBGN3JhGMFkQQwLWLTpKHEaVQdeXtUPShU
lgNDNShAdN80f3SP5ViIPYIu6zGrStLfRjP5mgfuDLdpH3vQcquICIp1gTbq0hB/8IrxbxV17fC2
TAtmyDTmJVFEraWo91WK2WIgB+Q33KnuOthgFo60GflTjOw4UFS1JE0iddnWhqM+dtjUCWYzn6f5
4AGUZGGQ2ae6o/cMaGktOXkLOs+NLk3E9C3PBvaAZGVXWLReJkO9uHEZfh0DNPwtIu8HHTQf9JmO
Qv78RjxF+0IP9TdBn24PzjY9hIoSv87fKb9AfmfmIgULmn4Fyy586mzlKo2nSm2IY5TSzFRKV3+D
mY7qFt+Fgutu07CnBQY/Q3O1FullGBZz3741HlQtRG/Lmu0wBdq1nT1Vesw+xw5nfeNYdVf87iYR
Ia71miXsJ9TkkjN2POG5rJ6KZLrIAdGuEvvYV0q6cSgHbMuWnz2okA/SQ/MIO9WUZwgNB7MoRvaj
FTmWAhRhPltHXIVRzCQh6eoYzqovg+ylbOjPJ21aXSq9yV4S8EjbjBt3p7sifcn4BKDzsucznA8a
jOYzFU7zuRhZ7U/ghSXRMBCs6uaaqDGREEucI6Bd/yqGsHzP4jrmZ+3LrczrVIV4z8ok2fQUex6U
zD1JZ1FpeJ+0rhKvQwt9amKQ9kzvS1AWiP9mv6EMbctBD1SKXu1QFhVEbSdkKWV58eYa9hcIWsbP
8jUzzO6nqWcvGr3ut5R9/Ubobn/N2XufTZESFT8jaBaX37J4GwPr7itQhypqpbMcfXrxIgdcCAyj
r6lZkZUYACwak2IbakH1zXa0nfBM+uzAfrC6GbupKSZCYhhGOgDmq8BSxJUeS05/H/KBrgXtVkck
AESt0D+Z8ykpOQr1bWpfKB38k0sFA5+IQTybEU+f08TUyE6ANJi6kW0crEK9OOgjr/Bk0zqulhN5
JYspKC6/h2azOYitaE6J70DW5V60kafyIExFPUEl7Q9R7g9nvLKQA2Pooz1LPCca0QG2brib5OpD
Fz0r0ggKEr3Oz2QhODTjiuRaFUVyofD37kXWx/CH7dse4/igZ4FAB8Cm8/cbuBLjmj530RJhhJEY
1cg8OvfEKLJ7ga0/1M5tGXX1pERpnk/Rg18TLGCxrXorm+AtbgzvR4V3CrSafYKGYFJbht2vesSA
G1WavLauupcYFnnddp1jMuGjocsDArWL6Or5lN/kKlOi9SygORM93SnMv4yMlmtD88I7uRcguACR
7nPIueuxnRV4k9n6e70AlseO8sW16WRD8BKA9o3u0W2sn61usYq3sBWgYMr6s0RVVp1inpzJo3c3
kyudwsCrMLY9plxqWlQOOwG5T5/92G5qZJt/T491Z8jKn7NjHcM2dUvYltCximMD/yuEpVKLXGmL
Mv2VMNqbRk15PAxvPm79XfbHK4fS63Kt4UFyjan6FLAicP3IA9seZDcaOGgZAzN9HP2UpLs8RZfV
O955Yie1NaaBYFArtqvlImpJ9ThHR4TCGe5KV94FXcnz4nNsEeNuhVEaG+pP7UoUfgaFr78PgPhu
nTwk8cSCF71Wmbo3eT0mKvBqBe6Hw//8bOdqvDM6gQM79/JzZenOLoJV+ITJ+ymPw1fDdL1PzmiD
jpxf0YXI1n0KaaVBcrkh5ARYGzDJ+RDWqDT9yq4u8lTzhLUxjXSbe3QslEn3r4HgIF9pgfpaYvu8
dqJ9i0VvPnRGp32iqUSWXM4Q6gDWSNknLxBMR2ChNMzmsepBVzY9TTCrfssxlewI68IkPB+8JDQe
LEfwG9vxS9tqnxeMoI0nGa0KDuxQxLSOKrCz/xH3bTh/vz1IG3ZVQTA9EHzrH4yeFrVAGlpjdzQ7
w3rQoplBSMlQT/XgbrQamc+GOvv6ghgBQaiHxVaZ25wBVi/FbMWmIANmA6KRSpPcCZZF5KyWtV8K
Ofq8LDK8xum8nTmwdWzV8ptqRsWBpSIkA01B/mliupvTCio2KCSrwQ3uqKUui0AT0e62L17qOJqe
ZP7MYKf9WhCpcojmJJqMqDfSRNLdkOg1PEqoGsXgww1ArXUK51O1T57sunfuFi3e539/vlR7Dl/+
ywNmaarlmNidVMJHVWPOU//25SnM/Pr//R/1/1asZFPVcK2jwtO/FlEOjVg0BQ0NfCE4tOhjVq4Z
XGQQacg0vUPUQpvWxeuf4I1DKEOyWzEzOpM3iQjQ1WiYscoI4P0EOY4u6q1dw90yI9j0qI7VFbOy
93UKHHh6oG1y8cScYQLBSDY8xz0dtP8tLYXo8YOXzauvI962B7f/RrGFLGnrO8t6BDpsMNYD5uMj
KgYevubgAIC9Ffr/SAe+O4SHtJ/lVQUuKX96kOZDn6iDVVhk/o09pE5UBt2YsDMQRHg9G2LcC7do
PsDWMi6GhndpdJPPcNHJNKCAsrwqHJPHoJnuKuXg3eQ3TI9xmNwSk46e5968KPQBYQ/GzdDgWhnN
JmqnT7hDmscGfdIjRLHX0SJuhsxKdZVXPjrx2nYxuNGm2bfVYF8tkTjXvKrHbeyp8fRap1VBZzz1
Luh/L6idqseY5JCVbhjhZfStC4jP4LlqNeNmp3QvQJYKa7jK4hKZkO7D1I2v8oxd6dGz+3pDqGb7
OuX1OWjt4OugWJRQC3d6CLuWIWoyL7JaYiHqvEDMYWqV52ZTviy8TggU5YOSj+kOu2954/Yfy9Ig
zCiMtxL6F7j119ZQg0dLKOHdR2e+0iaFcmAY+ltWsQFxXk13KTQlPtdZ6u87EBJPAL7Y5QW2vw/I
Vj2EXruNh44/u6L+VAbPe7FF/+LRp117sKcOViDqN5Lmd1Pf1F8MAEwb1zWns60OBdF/wP2gWnxh
QY5rTUvUmz7538IpvYrG7S7IAfsLRoDh6JGxLFjLXVLMSrPbGmPmSn5NC9XW1Ov3MvROaMryT3Zl
9Kcw5ib2DLQRCxjt359OS/v7w0kVETEu4XDCNixVtf/6cKpdbRdIxrKT5fX5pSjN8GUwEC3rTX3X
ZF79QiLJB9U+S6wPotHgmphtyh8XuVril9vFNN8mrUnFbaTVJMnOaVCMgPdoPdWAmlR2tBdppx9i
NmRjEHe7IYWKoDXlsEcooB67Cjy6Nlcr5GkznwZGUK2FYmJpmvtgAUy7J/nKV9PwqZ5Vzaoa3IvC
Jy+tqFg+ICe5k1lGDTPBZS+3qFXbGes2RCDGqhCAiJXz/8SmeykGUuzIHP6O+859TuyiPaRlio68
R//gwz3cNIYWPARzlrSky1pZpPDrjf1/wODMeRD8yyBp63QEVMfVNM3UkM3/9e/AwJkSShhkmDPr
YNUZ6WuvsUI3tBNDDxOc5eTEgGrxl4LyNGde+eLYdoq9gbxPz8zgoHgRxvJyA6HXQS1O5S1l1cCc
WACTjNz0hhV1I6k2yAI/siQNDjLJzVCV5Lg477XKVI5jaKwalR1JD//14MMW29maOXzM1z32fitI
l/qBzJsfslTq2ZlOrSf4yR4Xyvf/zhQvttcW4RAnbI7OeerQack1pTwAwdrBsuvO/343M2v842O0
DWEL01EdDWHcP+aaSBUVO7aMdlYzU13S2rS+qbn6y3ReDNQRupgg12CKZvJXEL8sN29uoLbJe/vZ
DCdl7U90HNWGSPOs6niUqe6v5HawpxtLuhrp6+Xkv6a9Wh7a1vyahxTdN8EcgSSvuaHzlefqpyq7
Egu4JGMjgCQ258lP98nce5EHwoqCK0W9VY1Q+YmY0c/GYKsPekenvAkaTAazZR6P/YuuKCPu8GC4
Jg3SQjNw9G2bOd5ODQp732ips6f8giM+Fo+SUSLCnB2jkn4m6CvY+mjSNkqNlxvsa/CcxnRCAQs2
W81QiyfX3mWylEutDIFbc8Xd8uoqBV63lIKxhoxO9otkq2gs2uxAW880DrgGQHzxUXqe8hXiZUVp
eLxkluhXZZiNiLYSVKEBq+WLPCBNjnbLaocIX2s/In6sGQWr+JL9cQjY/fLRhtvltpxK5Ys+kKcl
Z03fskF4Dj5odCbyUOY1oWOc8zE0gbhdmN1TmQv3nnVfUSzgO5yHhcpDxNk0DqIyJX2Iy9rdBYVF
SInpijMrlSN2CP1NSer6JGp0DiTsUaZQvG7DeOdTsg7Cx9rpEb8gSLuYU/RpWX0tizrWx69d3lWY
HyhL/+YoSHxC7RJBVNfPtHKmvYSiyy8Y5q/Hr+yu1L7zrwQV/unNYGjPgECji/xSs3Wd9b8/Kvo/
1rW2Y7tCZzoy2PSYYn6S/rQqo9MbQ/oXzdFVjG5t2QVe2Xx0VaBfzAY18lGyO5K9HI4Hd3If6dOy
yrWmT9NBbyZ4GhgQX/wgSleyIgHfH19VMj22jHt0JRLjODOp5v56crcL1d94fll/NsrqU5oZ+k8R
fWq96RaysJLPjZi7CfKV1U9boIT9po81NJCqXbx78WOJj+jfPwL7H3OfA6FHV23W9wB/HONv+E1K
4oFhRt5wLNT+6naq+ZozmZ+qUu/WZZGbrxau/p1fAUS153fx4IcbU5BDId8Vg0MfGrHAlToH+CcT
tLM5ah8SlGPpAYK0xH3vBvhDHaY9lK2qu/5N/XFKNPbJoMwRAjQ2ktL69Vz4s68NKetbPKn6O9u4
9XxCIRD2AC/0wuQzhr+Ixwsxje6ktzKY0IVy834xYZUHah1s6aQG6FFT9aJ3o0PPRSNaHrX6QfRH
FMPBo8GKFGn2OFd95qIJu8dgLzNGpgo5aTdr7oLYTl9iN7QusKG+1XqbvhTBTIZlngARUzfHqfRQ
cnj6gzwIazKWV6bj/MdGTP8HLJWCMYsVl726zm+l/e2GpfutJRnykpPeKzkwGToMnmJ8iDQM1q2e
ki0TFP6OyHqXdpFSnESA/k5k+6wEYc5oPe0kyawo8+ZJHpK2/pHSZS6U1muOatvb+17Qg3LRtC9r
LSVSzlmaON/DST0mrEPgmFJKxtZUgpccV1WTADandxSmer/JUloV/36Lqpr2j4WBYwNGRUuBSkE1
/3GTxigAeE5VqqdDF54wnNdPwxRtLRpa1ESqYpfrdYC6moM2oAdf2v7EgPvbviVDa9LTiF1BOH6G
ekvAUBVpe6NGCu+YpIUmVlq95wPSSjLRv6Jrpx/t2t3Fa7X4zgdBMy7xrc+OeoNxMJx7tg9VmVXI
ph2OGiaHszzwg+d78hG/S8adIB6poMh6Q7hRP04DDDq1dGjTDbJXDfMSGkZA4iOOf/cSzSUr/H9H
tbOmD92rSVypnPGeqzx9iVfcG1A8615VumDboqXbyfOZqLKDZY3vps9yYAklvpKW3OYA8J8yRxuN
O0lpqiPUoAzd4UWeQmYgrlPBUFUUrrUpKqM84XNHwegNOKsDH36OoJk1ieLdSnEtTI1nXjJvio7L
tOV4OXYjtQ2/YLEm7ADwcuaPLUKg6LTMiTzyE0ARp7+m9pDv4hZZuwRsyWs4Y6x+44Fkmyx1vMsk
O8YhvAZdFVERIp66CkRzRQXxSJuTellpqn95lwbp1cwsioVK5dzRHIwnXSGdro7U4uyENDmvGpkg
29QIsuNE4vOe1bz7VCZY1oqy0V6XXySaho9gaFJmeJV2c6ymhzw2jO1U1ejo4v5sB1N17hubCumc
DyIP8jqJT+fflzzI4MsSJ3FwtIClgMms21gvEGSPqwZW28Y2xnDvTPbPqki8l1AF+6M2eGuxy7oP
nT5clzKI0UDjd12axnZk72Y+6U7eupoyPsOBdY7LdC9nfla3v252gbxHMF4/OS48M7n0MY3bGJGJ
3rIWpE080D6lyXlqkpgdq6O2j0bvttec5RwGL3CS8g1E38FJL43hTkfAvrhlP1LVnS1cngYdS+bG
ds6YsqoUO8lhjFqA+2CIKfPM5dMhpuceGuYeII61WW6G1NRxolso/9lrkS8zeDZbObM3b4q9ppPw
sqxYgmA1lRPSXYT5q7weaWSTpuD67aEqDkOhhs+SMdY4JobhInAO8mZOQxwlQVicuxinPNYanb2l
0z53NpQUEwAGszSAV6T5Hi3lMdsZtuu96fTgWhk7IYy931XXgmnou4v4aH4SO9w72MGb6ZMAwLwV
xehTyjQ+S95VBan05GnFhzyD460dojKGWatXClSEJtmTVRm9jkr56BcKt26ZTmfRxu4R+Xu7NmkY
PY4hRY15tg/n9TIucDof7o9CpeIof1i9gpXhdfzfw2A1721Wsi9XqD3WWjh80gSiOhn9LH+EUFgF
JTPWMVpcKWu8YPVOAmblG6hEmqNMjGWyQoZCJvXeLMYRHEY2PuBPbDZpSNq827oDFPsutTbCbq5q
YFXIenzMRfYEgAfz48qjeLPIhZrqteTJe7V6y3pozR9F3l9H+BAXeaCc8uuV3o/iQtWHwmb1EPH7
b6LexzlqG6a9wROanXly1rOUVpZLNPDjT/OZ1FXJM/QNG1k9VV0qWPN7PWPBOgwDb98pbXWRB63p
WGLHAI7OWDypVa46C5quGibmIfPzeJcQq6ARqTm6xofcgUu0HRQJQGLtJk+j5mVSiKccdGLFc42t
7zS/GuZr8l2/KH6SCNnfulErn2d/izYjdWF/ls8ajS3T79eK0jl3OXq1Ag26EBqk6aLTV6Uc7f2R
8MFlMyCsttqrWfiZOCS8zr1I2lU7xOXeGzWSNbXaPAMipKTMqihTa2JtfW0jh055AB5Ac7r0lG1p
tOExbt2n32ORGBN4V6P9p+HpCeJZBukXzHHi+vXetFXslm71RYu0evkYl09Qfphjb1QXm7/VpLgD
G0hurfIon/ya5sh5mV0bN07WcsNAcjH8VC96bEyhPwuwo/Ky7alY4iOPjYruK2CZi3TlT2K4jYAw
tyqwqU92In5oiF6ubjFdoyRKrmoRdNuaYMRNK9s+JW12ICOzRam89OTZv9k2lhZGR32qcet4ePrg
DAcb5C7jZ4uCH+xso7y4bNKZ4RCHpE5ob8m6T45UvoJrTTAIiZzM3qEFwrpPsh3VVh2BUDVcyGbT
tg7S38eFcqYo3r12Q+UBvg9BmV2jPBAbqK+yTNwkYDF0TP/sB2i3BtXscfwi2JzmV0OAgky+ktd8
zIrLu0Nr+9tZ2Lr5/cXy1RCmDiL9bqYpBjNpKfjcDIlxCImu20ktHIrqNZG5NoruGf2N+lVBUbeV
Q4AcDPR08G8dhj4PD7NWiqscYSRUN0htoqFYxJOtMNPfZwP8H6+IyVBp8XXI8sqBvbA4O+XYL9+t
arXya02eBGl5kAGtdcB4BU0F5IeJLBiXZngo0/AHH2z9RA6a/5gr37OghKWlF5m1r0c8BaBBMW4a
vUPkoLJvFH8jx77fP6PPHNqXKhRmq1MOqGytW++jYrEtd3qvhmFZJJXEkLrWtZyTINoiU266bd08
14N4aykWLVUfoUve5fsoooMuT+VhwA+x7eyxvuIb7ic9+Rw5VJzJZuwwFIl2H0+Tg5HWIPqXuNVr
U6CmshgD5SVah6tls5tP2KL8Ch0He2TtFiuqssXyERpR+GDP3YoSkc9DWLUHP60RVMdwtvqxeGbC
oSVIc33eQVNsZ4YVsf7cWDrRHIS/vgoe8xPcaaznNlnkqwXy2kU9hph5GJCH1GVQ1oaCOJl5ZPDM
s2OZ/WOS9HvEGOk3Pml9xcwD4LFQvsgPOHR6DJRKPXdczOTB/KoZOaljg072cMFfCE+9OItu/CL/
epSmmqcKCeFm5IllXm+bq4gwIM+/Z68ltHqm0N/VWani1p8xtIoeJlf5PzlpRcq5E52CHm9fEQqw
9JFtX1LjpMhlkFMHezaFxSacwu7zDEoNmoFsh0zX1/I2zryEGcqCJV6p2zLzsqPAb7czCKt6TXzC
v9G5HZLeVxepmIeQWJTgh/Km1x8ylJARPN5vaV5/wYIKdVrT1R06y0XoSaKRCh4UQ+ksAg2DQH3O
0fgEhgiOJB6qrHdt43mM6icvqDEYzUoSvywMxqNQEKxuPOmy10XAo7krhxBYsdUoSBvMbeZF/kuR
4oLKMdtwP4F6XO7EElCPcGvKGuFH6kImY074YH2abqdMnc4KvAT0hyAFivngtEgwl1M8NG+ORalR
91jHLDVcH4/9Ri/SERRBpb1nanqTdYQ6IU1yHPRvQRHhOZnG/FEVkMYy4A6904TOfmpAboZZSoej
w0BQZYjxG2VKLp5aTYeiAPvVIFJBsUWHuZyX7YR+WI5jXCVL3MqTNR3x5vJbNCSZ+TpIos0CWW8o
lW4dfLT0IQMVe6Pv5huqx9UWLT1FslIpvlKWMi+AevwFvJlXNkYzALGnGmHWRGbweQhn+xsbPoQL
uneNUy8mLNQwr10m7tX8zNta559Sw9+VLSvzUEeZXhpAQM2ZUsvK8WHRBkRs2lZ+6qK60z3qjIt6
YzQxfcfoo34JHKm9K7tK2OBwVPGWKmhzcsXGjD3fIWata4c8nD5aAtvX0AjdQzPaA7QKnS22O73o
3I1rvwlxvw5psnd0074aDM3LK6RPGIJlv3PwO289AwSe61KprpVev+q9ymba1cdrGayWEikObePe
koG4Be1mnA3IGzdXqR6Xd5HJticnqPE3enPMgYvV8RIR8gQ5AuU+STLjmbhYoFF61+35Qe/y7Pf1
36eAU5EbTsJHWzFBOqnkEdqaR9iBDlIqWzcjmQFVzSoHXRJfIt80CxcT/lh6Z3mKMzAlQpphvR7h
xToYyVF7P8hDbU1MioGvAE1VtWa/nNOKPXqo2qDxIOnHe3yWKYyN51aPfpw/W/5onZUxte5xfhBp
YRzH3KJdiwX+g1zVXVF49au8bgRkPtCp+SgdUzmNiTK+2KmGT8J8qpqpPv6+j6VmookHVnHgPbLC
iW8jHrcjkDEfROSUPjoVMm0VdMeXChLtomaZMv8ejLQ9t/Z3eCzl3TPi8e5OJoAqNRWrQTlabTft
ZLGuILd0KdvJAp4VQbyW77Zl4B1FUQekbago8DV02pNe9iAtcucZPM3SV6rRJghAhuwDvAtiT7a7
UPkOeRBb5dccX+a96sVBPpWjxFOnfsoyH1MNTmr+5DBTeWD/9BZOkgKOFBdFNTFdFi75K7adX5U6
icCjdPonsNzYparMO4WMf/AgzSMN4DlaLWOsq+cq3fwQdvJ5nEp6toR0Tdsgwn9T9B3iRNsAtd4e
LajXRECN9jVVzEeliorHkE3tUGXlp7A3n5ficDToWEKGqt/VmJfWv7M25avfb4RzO1heI4jrqc2L
Ar62a19Vtz1NlpOd7KRrKcDM/58JR/iqOXa/GsfyCUBxQ4/wj7+S4wuUGki1579Z4nXjPWQzetGj
5qbr5t6y+vImxwzPpxpkGy0r/gFCyHoM7D38UHqsOQB8YZraoRrhN0+zDAm8snjKy1h9GnuEL3lk
qid5TYPf8iCQFso3zTB1z/FoftMMILS2HtXHcczVlx7s8i5UNbGVp45dRdAdM38tTzVSFW4Uq2+E
yKmsTWkXpT17zcE0f3a6pp+imbsvD3SedJNfLJivOL1J7TwcyMBzCGdQFcqcWJbEbrPIhpbxvPA+
VRr0Phg5jByeBR3QAe+wkx9CgikMKBTQi2UcLZzuMQeJ8esTAoe4PBcpCFgEez6SXOjIUlWNx+Cj
qK0X4kuCqV95xHm+1na6CltNfK7Rei7f2QWNu5VuCaekE2PCOtvL75enLNLbPWbw9owOyz/4RncO
Rl8hcUs0T3qlZRdrGF9lyRIAb78bI+Bjf7r51eC1GieolOiR0dIwH5SmZl7DrLoplqdf0rC6Lfey
vK3lgYjxrVMpn1VV7w7ye1StnM6ElP8UijPuUV/O+qusBK1rxUZE8JEZ7HHglq8lI0IuHH31a+5L
bOscIIO7+dAijoNQ3lM7UcHMz9cqCkHrtp+0Lft7PA9BFRwTkMhRPUNKq0eseNljQgwdr+XVgkzq
x/E0zl+R6c3W0xNInqnzSX5elkoHJ697PPsIY17DIXmhEmd9d3FXR5WYPkGt2EwFi7RO2N5Bn5Cr
NqUOE1UbP2KR+7upzHyUnfPoAl7OAjMwwn6AHfIoX5UBOv2q8ff14NUPRp7+ihgHtYAUqyWXo6v4
A84rBXANDlZC/JfyHgtclF0265OzsOt279pNtZOI7XnyL8wUy3JNK5vCJtNyp4XRyfLTNxSsWqX0
b8Xkpxc/IMRbfo9XdVsYgcWJ5JzN34ZYOewGdRteMqDqQHiqbUHw8XaYd4Gkg1dDOGH0H+KLlTsP
ntU8Lply0D2gRPR0kjAdALNgi7IKeiVk788sLD0CJnCj5a+awc46Oc7wWAH5uSz/ACU21rS++0LN
2LgWDaZiI/YOPh/SXuawYqWSt9JA/fVA1qeBte2QYccDQ8cFo4aWlPUHJa+sH4FPMPIsvpSH1pyY
kGWUhJKZzUHeo3IlFBseJtMYdyENe2W/FJDZcGen3oP2/O/ldoQPf+8f0zQHB4eRwdJcS9f+3hJy
zcIJIUMfJyIWv5IwAG+wHtvmYQh5DjskSTsde8sKYtA+xf2HUZhsLZ2l/tVnSTzvgejBEtjQRBSk
8MGFVcVAmlnjIXe5bWM7SY/CL64a7cK7vEQtsNipZvlej+54UvrEuXfg61cWgqCvemp/l/8quCkf
mTVsSDNvT3DH6E/PNRjLgi4OtnOLRbSl6tGUaL1wK6o8M1uSaRBAlQHWxNgucEeyhK5s+lLUH4gC
AfVXCKAomTndY6/40pV0S9VQj2b8+HfFsYJjJHx7XlSndyCzBzJNop9MKrwAP0NV2tnyzc0pU5Rh
r2Ts1mR5KciNd+KJyqPc3+r5sLIdOhMxkAA43DoDtB7g9xVwBLMgHV/IS3hxCjX4qng5pR0js3jM
0pFxHO28YfvkvhSoRZICMtVAvP1bHpEFoQDRzn27JlyAnbeRdcV9hM+oVKNyyfr0RQ+E9slo46dW
ccebOw+8ZUxHgayajmASphQqlMZz0xDLnI/jD2eMP+QP3CsFUY5gBNdFbn+MQJXODbw8uTPWqWvv
vQgIrolSMczy8UMxnHDbp2JbYezbmhSl8BwWBPbZ8W7pDiTiixIO9t6xMsbQ3Gi3U5rD7opI1ibQ
QqwzeScNcCKeHFhgUa7mV3g3n7EWGw/lWLtsmLDWO/OpTXcSQW5QreS7ydx8M7wMrI6SXLQIdzjU
O+S/85A2gaPfeQE0Jdxw71bLLMEOE1ZP07v2Nu8EkKu5ia7uIaP+SGf1bc5S+VGYIST74L2Dl0VV
mYJHhccUD7v3jXjli07W7YNq2vxrgEZn7wZa6zxzi/nHBFUmSOVTk/6NQFdIbzk29YZonH03CWed
O/xh4Zc32IIcTPlz2ylBdbqKYmGf8CpCR4j0ZANjtv1IonGXUhO+qAJIeQHXIt8ognA2CsU3aWEo
ekdQSx0I2+t8bQfyWKy7uWMRq5Y6S9XwGc+tixxb98AaDYvDdLJiB3XCXLBHiL0nA7o8WDVeZ8US
2UscNPWKQrp2dybSOOoOtkCE+953YryJc1wM9YLp7pOwFdGWoJSvTy9SCq/qJO1O41QeDSvnKStH
b8diBm6LyRSOsR8mE9aASITPvotpXMkN5P6Ou8p7jNlrklrih6UbVFTOCmTLCua//cnNxiefsfAh
jnvI+ZV9tBV4tH5v1zuSGDDBzItdeRipBNXVf4hqdPH3MZE+DU08VZAqJQz775oawjNbKwPecsxs
892F1UuIXQjEFnsmNaZpZVrUbWSBMacytcHHrh7YZ55U4VsAMS1vW8DEn/Zg+uAOR2LCe23/1KL8
p6INX+Uqqxtj5zSfFcqwkq5RxRm+KlpgHAybSUl3LGcm3RNIUWbhfylU3X8IAVzY3Az2uqERxbv0
YP+khXA0qM2jqrnHZUgvNOsZcUO+Ql/dv7v17FtMRu/BitRffyvqDTTsVPAYezRwg1CLRwi30zUf
sgvZ9eG+bnwNPVqvsT3WcX1WJekKszpCKdXnMGzCN5H9f8LOq7ltoNuyvwhVCI30yhwlKst+QVkO
yDnj18/qpu/nO3emZl5YACVLMkk0Tp+z99qyX6pjWyeIa8/MDFrEMmfxGSAClSiOrscQKfyqlF+O
bdQrWoglwQqbGYv/Uz+xyDeZljwt0cwAI2tpb02ts1uC4RsEbHsTyvjIDsjpFKcxPNVmPZNsTI1C
qXppCPiznfFVzz5KB7EihA6YFjL9zfRr4LS0TE52TQYY3thqq9Jgpqx5Dm2IaqikvEsy6S7MOo6i
/xxhD0vXOCyeVYNOdfPbJOSGVMGwrA3zQYlJRrdpDzMrDIHLv5Al0PMg5kUjYnspNpZGwyYdGrKJ
/D9wLNjg4fDBW5l5Lfhk1qpIyaGS4AJMzN1j4cSlKm+EFMTLRfd/+PTVVUZi4WbWTicqR+81ZxtG
ED/VkUbo5eNU2M7WMqsPTG5EnsuzSON5AVBsbcTeDlUWOiv5C2m8hxs6n8UuHKedarKZeSXlTRiJ
dARf/+Vvv6+Idl5lMIW04hTolHMpBn+AJzTwq6F88FK8cvy1N+ic2aYm/pt8UC69M7RZPvi9778l
zNfXUVMQXGy63peBupvGiouDFcryFpCfu73fLhKRW1dLo6bk4xv/nJOf+MrFaqyXP4xW7ePU9cC+
TL99pBWUrOjBZk/3PzG1EQPfu011Wg87VWloI0OAInjXxiRHAmpicCkQR8607w9olOdH2kfbfy0w
O0LuwxJ+Brmlnk0K80c1tel5khNsMuUOmZWJlbegedJSZi9wsx7YdMkgkr3qx/x7UI2a0kRgELWD
cTLVrWWCbUlDhPzl/3eRZ/+fIkEfGYnhsJbhw3cRAP3v0ieSAyHzd1l0smd38Ne2k/7tQulZ0W+9
XJu24VwMt9ZboGD2LakGDCp9C+oDOcTVnoF2tVsgF9LfoVt+fyWbyEnXmZ3CPyCZAOyz6IuzOh+4
mNdKcA4909i5VgXRFfXpTthg8w0Mgi91lnjrJUd3lvcVWd/wENSD7XxV2Rg/2S00FSvB9dR6Nah9
IqOPE5ZC8GevdKuwnZSh9tuur1pXWBcDeTMNoig+NVmIPlbW9pbblUykfO8tJZpkQvgYYazZOi1Z
1G5k/SSbpH1zUC8VtrmchDTfKUNeFYvmYKNE9QMfNl6dXj3XYTdOUjcRzn1NJEo3/UgKmL7lFPz2
swH8ikZYIZHLjGyl/03YxOxEeAzO+QJ+lhcvOndRauEhRLehvmUxNIg/FRr6esTzlcz5AYinR6YA
fPWhNS00Y9nB8a0jAKrho+z03/Cuh89AXkuVpBnIfzZ3jXlx0qRauf0k9kbqxtvCqaYr1rDxWuXv
M5vYG9vt5snTCS5b7HAjQL6s78LhJm0xcA3XRNhs0Qp0gLr3UORxAdOJ6NfREN/UlcJt0l474KRY
MVrICUP7VDfdWyX66fyfp+9GkVQHYgFkJTTEe2Tbzk7352lrj8UxlsuYknYWtS0nALIEECSE/bc2
tGW3e01o9aZIRcQvAiszfv299TD/m6v55Y4NsMGWF9gWCfZybgn8uqlJ54dEpODsPKpdT5tBNxLg
AlJ7WMDMDaa87BFEM5XEN+z0EzirdEIQ8VUGjrvGf+KdvC6Dvoh6jNQPdUXiDOV+JLfSiT9D5EUy
HTEtvpoGF4wV6xtR2wPjHT96WVo0IEH5lnfZPXHVq83qMSuSV2q/YaV2V0PpWew0tJKNqjuujSQx
ho0+iaHfJRmMqC51v6ymmN4KBGwydi0+5YnR79X4q+5bKJNxbUMbclcF1Lkp7cvnPO01SXqyvkZ2
Pb4566dEg+6nzQT6zL1WHRNGprBK2MA3tl5fGe/6X4a/W5YWva3sDsqfJ4wQsV04HFWS9P3mnKcO
5CxnQSrE0NpzmQFFwt0Q+JtAfrD9L49QqqNKju5KMkAjhHteCuRDVuiqVg9pS3ktqxr9o+aoxcOr
GmirP6YgPofs9qUm0yx96BebDE9ZxyLG1AiHc16yxqHBlmFyFdzZVq7WR5S7fn8QS2UcS82DyMbZ
v2/TKMRWtlkOJw2+zW3wwwseHYCUQ/S7JJhlSsMRUDZQmant07W62/hl4V1r2dJ13OY2VmmHlHeB
aDTON7XNIrbPPejsIRBOTdkXKWQClPGWz0uCa7wnbisoKRpEmx/Rkbgbo0h+Vow5Xht6sChi5q0a
EappfB+yWzPn5uz2SwwIemYNiYimu7sHkqRBE8Lyi3It5PpdYeiJHwaWAjQyOJsMIhfLesqPYxIc
GiQpOfptz9pXs22v26RMLzg05ptrwJTSGct84R7d37dAQ5WVB/V3ZMxkGZpPOEscqPByp6XUIk5O
vEo3c0nqGL02YPHd9/u/TZLgx+JgRG9ly8pr3PJU9/W3tPK7awuphaAOzD1sXo6F/OPgGpC4ldgd
Ttv2Syv7YwiU6p0cuf96Wn3DaNEVcaGv3c+m+qVqSeVI8gdVHqsHIrfydRPUa4+Q970HlePAZ8Bb
uW24d3taZRjqf/UJJJ6sL1cmn+VnPfymtjnKx8n6BCiWef1m6NgOqXYkig9zXbplsQeEPyZrNYEZ
s9I4JQ3SgWkxq2f8B7um9Af0cqGxUxbNkAbrHm3oUW2uykiGjmUumY3W42LIWUJifzfmbng1NUgU
wgGv55HR4w2dTgeVXNB2SOwdecHN9t4iIBIELkdsbK10OTAQHkBZZWA/zGwmKHCxt2qgGL1PSa0B
SwWSkiX5OfZ0hK4BQAUa4M2tLuYeleQ07ouo6TZTUFffwuiXLm9/Hfv5VTcX82XGsOQ4od3uar2Z
9sIopt2sm1SI5OgeZjmtsqu+O5a2iNZKZKWEV9muFZHHHxk1GNVEeYYC9hIG064ewu6sRsAEi1cb
PRkEsJrSuhojCVTDo4tG7BjICihy2+mMFfS91wsManKw48ZYlRwRzgelq1cPTjsEl/trcFehOuhl
Vr6tFUS3VOIcirS+wPShBeLCLHRoyfSGmZ5UcW1j9WFxijZiZoFSc2X1ICx4+Oo5pZZw+/gBzX1+
Vq+rW2dcXv5UfWvCYD5iFURuOfX1EUareHFmrTk2bO3YC4NcZCP7TSTRwWia5o88wIznodkYcbBl
8AutEvfzgPliqy+Vu+mhB7KRpZzel8lbhmqTpjJ3EIPorlVAOHXup/o7AZN7Lw6dX5Vb/Zjp7pyn
iJ4ugB3I8oXukA2fRNWLOirq8LPM9WfW9eUshJFvC8srv2sRZDvztVpqIsAg/azIidkjFBgOXul0
J2Ng8OE6o/xkifri2pG/84KI2t/yiOctfaQcQ2CcNcOwwSLSMu5c+41xZ38dBGW1u4BSLZEF4MQW
XnFuG/7w/48gnbvm/7kT9SzP9XQakLbuuPb/KE3boeyHqYiD4/1XpaV8leDxPHVD3p1KlF870brJ
aioyiw11nt4sx/2Vo438BFWb7fSFfac6zTP9YRRd+uCXow55HGmV8hKMblJtQwlErfTpKxcVeGDZ
A6+YAu5zUP7s70pvYwJ+2Ix9F10ctmWqBTkY8dPkDPk1pZH1tFgEGkuygej9/IXoqjaMGP1h6jmq
0rUboubJae91rMEEZ4Vz0Ty11gjE1oq6E2Gd9nag47dJUX4f4DLFmzg0+4veoVimiYRTJ5rKw735
XA6DsyKItTzAKE2BRsMNKtwS0XCWlmt1iVZ6XhNCvsmG7L/CYOmkMXBLJlTsFpd44gdS0YDR2Gx9
phYZAFDXi8gDNHLAJqrui1vxw9PFJ5sq8zBKG5VRuvuqowszMNY1rGU5msYIwpf8G4koSTborbLP
aFzemfc5z4EWfaJ2bi7qIXCz9n6kmUG7RQLEJ4ilVsChSca1p7nj1qVrDpdVCxC+AGhRg9QF5MbK
h/u2R29DPpQI/gSFgeylBijbV3l+ZPCb36jhmq1jxNyoPKu8Du5YH1szuy5aV14DbW76DZHf0H3r
uFoXy4DyuInr4WKan9Kdgf+l0yjpej3PsK+mBmRT7OQi6oMTk/8ndfbvwbEG4uvpc5WP3lKek97w
V5llAHPqhHi1tWXBsOtdDaA2z4u9WM+moZ2UY7c192Vnd48j7VZSb/r0YNoyJVy6aAtQB4+edZod
6CeVuXAfGpKJPdJsPftpkD1ZUEZfRNLtTUACHz6uU5BEwKlNb0AjonzC9MfqTVsZ00aL2Zeh+IPf
pXQ3lN7tFuE+F35RGvqjxqcD1487vJAmgWZ2bJYjwohQq0E6S2NUoSl1kbMpCnFJalHc8gobhI2Y
2NYCBIEyZdiDw7nX26p7MIv6OzIb860Qy/1M1afqa5l4M7BIav7roOEndhLzbELe+Qx9S2xyF9ID
w0LjITaYREp5VOE33sENaLlrTX9nBs2+rjM8BrWvSv2gYQepTqfY+syT3n4G3XMFx+i+8ba0h6zW
s71BXjmsOXsdVw/KyRzY/W+mx+lbMpIliSmKVXgW/tofpHYI3CgJJ5n13XNcrpEO6UZGUaFmcNS8
WMjKlTXP4wHx73RTD53VNKjGIiIGJcKin2CK37UaSUT0sBqzqgdXDlxzL29ZRxgZr7GQBh+hZViE
1qK5ESQeXx2aIXfTVF2esombpvJNkfgRbHQbTZ+FCmGbVzIPg6bAI03Pt7lPbiFKni8DH24ht55t
0b7SdvY+Avagcyl3fG6Tn7rBKWGTkN/jtexT1FqnO3N7u99cEUNiah43ht19Y7Bo1V8I2twsnPbZ
MtXXsismwhM58uVzpRe4xHsgZdBR/+xDRuXXf9+sDUm6943/9v3/vsF2SuwVudYdp36j5S7t38qv
H7s8dZ9a33sv06b+1qDVkD1098CgfwCm6vony7eZxjb5T5Fo5sr3PO0WWvZw6oAqb7uo1i4mVJrV
xHZwDcVgfgjGLAB/2M1rxcvJ4uJgLgDwYcs1h7JrP8PUDn7P6PN7/Cs/Yep4qzxgOkJ3fdirxSee
ql8oAHLKoZUbLN1vU//CrJX+CiJiUTIraumcE5BWT8GTqNvkW95+ZMs4f7cw7gJGL7MD8OeTPVQg
eA2pHdBxt+U6MgH1+pML15Gjlk2HSpg/3Wawjv9uUHVibAKdKUEyafqjmZbJsanb9kAojXHzY/5f
XV9wb7IIylOoyaTJnmgNzEfid3D+13Y/X9isMI2vbSRchE1NmBrBfKE9dQC+NxbZzoAGk0nYTLLL
6oEmJGlHtAVsfeDBrbVr2rWGs4dD75LmqH4AGTBI7ua8NY+56XxkZrq9v6HePHrk8tEyyLTh7Hc9
HU1TQytQwMmWiNDqFNFN3twnu5nHeGgU5oXRAJYykFtZbyUvhfCfQ9IRN7FR6E/qqMgX/WmmbtOy
3sSjsoAzbVBmIlgEsXI/z/Mi2bp21dx/+p+ptMfPoMHfbGdD3qwin75vQJgQveJh/j4M/gVCjHG9
D9wJ2zhZrvErzEbAzX49v/DZaX77NkLKZM6ah/vtagxRVpRjXB5h0/ubSHZDGDLKm4f4yzpZcg03
8UKyjaXpLx3ZZrvJA4SEZZXOhZG1W2ri716dxUyjYYM4onwm7Gp6zhbrHEfO+AY0VrS7EXkSayQR
GhIT5fJeXhIr9wGn1MCDZmvTsDH9q5QrcDYeq7H5anQRXUTYFpdAWFD6F+G/hhlgvaAAtW8OKJkW
Ot8b18rSkxqT18gvl4rQEU3k1euY5R+xmXVf2lh+aImOu9+irNX+pHxaSWREIezgXth3fvG2NIha
63r2V6JK8yNKv+LB0ONhQ881/oRqsZ1xPb+Gi8bMMY5kKzb+JDhV2y2TO+0seWos7rHXekDmSw4s
DZKaGnkA5t1XNuLQyBfadi7N/hRh9XjCqvzHhgLjKeOQqIrHvkLSYU3INhPT6+loNdOhrpjFMz0M
z3f6TGaRYth6YusnQl9ZbpMSGWMUFmNUsFC5jm580onQ6ZyueklgDIoKLJmjB6fONB/VZqKpsbMs
HgaaRcJVheaW6dZ36Dijd9y4s2O8IcmeABITDVdFZEUKh+2nmnuLuUDXaQ8DXXNju4T+H/K53Rvs
zvIAcJQGmPD7Ry9jYET4BW0Ud3BPobWwFhkAOpvZLN8nXmWkpiRWQ+bcW1PDrqnthptnWOOB/WrA
Brh3H51p8teiEcE6Ls2cGgitvVnqn8S7dJLk1e+artQOoYFJ09L7eV9WeYCBUHZF5WniM2BQu0S6
SE28kDaDAQSmtWl9NEIqt3OhXXuxEFBe0ZYprZ/6PHtPVWLG18LB+5DKtQ9D9c2pF/1cWWnDdHfo
69P9+qFl6ewDepJvcRzv6MZX3+g+z3utCZadFVT6zU2QfyhM26wnzEy92Djc55sTkuT2MGRB+aye
KNPSObjx5K20xfGvGuFdm0Si4ViPipunQTAtuo4cmAIYQ50HuuTONSek1difpYGzSevqOR70+5lG
s+3+RzqoYlU97+g6jRi71mAAQY8hqQKd1swmuSnFeja6/hFjTHZyS8TJtmd6l7nkv+eRmbvBV5D9
YBVexYNM8Ikn7bFq8Ev5dUCMXKN7W6MeC3QrfLQXj3ogxwpPU9y5qiPiyv4eJQYW3KZADFiRs5xV
2vzAv4YilOXfwsHSzuFkHZhMBOuE8eTLBPuFyfLiv6jnwglgKYAqSj4dqct6gDtTrsOeZJdwLJFb
juUA7T2ZP5M446idqo2TMLxlgmzhpPuuNVgjFlGV8Ib0/K31o8d28JYfDhO2tfBJZ4iGqeZWL/1t
cd5AuOhjwOthoL1X9JMnYiOZCdftc1/o8LR42iE284Kh2lwNXdzuzBa33ZyGEL97K7vN9Zyemd4Q
vjp64zcrSraWvOf/j+8QFv+xwltF+pB/lyD5eo6Nr24ADRvFhntVD9gVbRTRfMGxbZxnfo6bFU5w
49DW6ftqfGKL3q3IA7sMqpYVhIWjNlpaavY0uEItP6teHzpYtMMotkjb4NKL7cjZq0+Z+rzx3yhJ
DGgPI8bHQ0x8xJH4ngqBKezFAK/SZ9Y2jxBrf0yTmF4MLe75OZXxSuTYvDWWpbi2LIKnPqMLMwbv
BGIpG9TQQd+pDY8bdnBFtHHNZi19ZfDKqsnIKfYh3Jm5e478kRAUi7ZS7WfalabouiZBhkm0D671
Xota2jLtdHuKSNyhsXQnV2rjew4T+jbwViMiccxt3OfdNmxs61a0bbeN5VEon1NH6jnSpcdHJOib
OZfxjFK0q+S7wFnTo3pOFTZRPfLOmYGMc4GIqpHIe/OHOqQJjXCabpL+1sfNZ2oAEAV8fgM2RmKE
3Zln5ZvttHGdpOyGYkCGm9ayExyz3rOUGLxTVxc7pM36CX+c8Wgz3luzOrk/C7LySFrICZ05Kmxm
ly+dpKWTYiEpR2HyEZGz9OYa3C7oMN91cKmxBIcA+CgEHN3dAVoAQ+PTNLwYj0REwMwLIVUE8sFN
SEFeJR3N4yghYsFNY+Y/VUB7kbw0+iAPd8RjsrDi6EaGOheTkzP2xjd6O8/kPTnP4Zg7jDFZ0Ksh
NFAHcW0Obt9gVAX/EKR0/rXG0t6v6rExjPJmZWhG9TT8aMdeIHPGYluhNdyPvsgPXoZZnU3nHyPQ
dm1T2n8WDjL5jPxS6sG36vxlvCQxxX3kUCDUwWjcakQGfJS86CsvyEvSXiygvE9O0HvPvT+fU4c4
9bLJMuIcFnuTFFr8ufQLCSKuF6LeH5kRkAS3aqKyXS19Ub7isy124I3JEpXB8Sb4q62u3eYqji8e
YfVPTTi+LVP4wqYLP0ZTl9eWmvOqjv49NL1XHLNBXEWcH++lG93N/B0ByKPL4P93K4KdDEz7QUO3
BZ9EfnmQbs0yj8FM5+UV/Ji70YUBKLasTgYa8YOuTdMqZu4cAeOPDtVER4Gwd+07AcfrsjKSX4P0
y2IdLZ4TgdTCpdDbM4UcHrSKTVMReJ8akaF39bXtOM7ZjBaYTIwf/rnorQ4f6wK6Yx/wCXzQ9Gi3
KAsksoLLLB+IRGTVDGpsNW0vs6CDxxx1zjnwJpouUnMQZR4xHqRwPowjFRuVjZzYCOepY2ckYhtt
nNwZEUXoHqhE7JeY7ABwfHtC4Np3I7DFMel6WlCyxq1HmHr/ed5Ist9j5rzSQ8SzsigJuQm9P0uq
K1bw38VkV/s8D8S+N13CWZbwTsP3Yp1QVb/+oL1FHqyRfhR5Xh0Nao9tPukQYmmjwL4FsOCrOVln
Db+x4BED5DLO18R7PPjWTSvmvw9T9ZPGQf/YmKW4Px2Odr0CYYdqru/6o2ryt4TgodMLyu1dkN0R
M1tO87PSVSZ2YN2/yJi334ShP9LTLRlWhvoApXFCpaZsWJWbGNfAOXRSYcYtKL1O+QjYgzM304Jj
FS3vauqkcEB49KMrcXn3oZgUE6mnHT3/aaRlyAjShMmVS/xlAeZhXxsLHj+L6F2NMUkbkBbe2Um9
7dGHX5x4YGg44+iEZn8mzCY440gL7kfq1Aqj8mzMkLdfQklZmwvEFK7I/GcKMWuf1sht7ntzKiZz
a9OIXGt6G3xvHG1vjlHwO/brB1CCwz7IqNOUziR0cZSwe1t2CrBBuf7oZJ52mDSjPNiTwTgq78fH
0YGFV5dz8BTp/h59v/+oHkDJwp92rZ45ff/3OWyu3fle8y6z9iuK6neU1xaLqceMomPDrE5xsRPg
Gs00+yPtMkmVR9b2+IoUVYJdKr81NKBo5P7XVFj3g+G/DuSXIpt9CBmX3//v3xcRpvbN6BostckD
rR/n19LYT0Ci+w9R9w35rWl70TKwF20foG128uLT6LOHMeKiEoh/YNZp04YJXXnKdTF8Ztkhk1ed
4afeIc+hhGjOBvl5+ZHkQ7XpWqc7dn1VwWvMv1Waj1N90GGON261H8W7mafWRzzG9kX5otVpQlm3
Cnud0trHlZyGw9kxXnJ58hf942f7sQjh34Z8OJ+xHU8Y5ciXMInWlow59dCbVXgKOkKaajldgzbq
nQuIcFAWXMqtcJpxtk/1HThTicPgocwSrXdT0kX8o5BmzfBG4TVvBnZ8Z7xoIb5u0n7afhTPjFwx
PzQQHF2ULnU4Ned0ytunqRrZCJMIs3LTwfrmYzBWetRpgKjn9UVx8fu6PHZSsdgy/aQbRnHWYbCL
YmDVc11qxGqEr/Fk5z8b1/tjQTvf4T0sNoYeZMjqyXPsBgJRervUgbtFhDAyekEt7+fPGLtKKrtH
uhP+9n8cRWT+3J9L1BEtz01lLO2Bi+2sPn9iaDXg0KRoqlMjTHBqFd+d2q9+8Cv2kez2gIh9jJ3U
5d7mHIo+s4ihtcNDko68yw3jQspO/7p0RvlBGtGKIXb4WvQvpRRP2Axfr8uU2Qia0EyE3jOAPMKg
qvGazOwrEQJgnlKg09nLNKQd4hQ4k3bCz44OU4R7vYtgWMozq+zmTV74CXFvTXksfeDT93Hvv/PE
bksMY+QxGstLN8T1Tb1HkaFX+/vWtp2Q1QXDKXTs8bc8aGN7Ugd4ZoNLjbTwjiZp8oJ71n8gJcvi
0w6owot6Hv3IkVlCe1X3spQ4K4IvLW+jbBf5HGcwuXVSi0AdI71p+99Bm65YkdqfOdTFdaxX7tOA
T2MvkHwdrQp92Vi01npO9XA/Doa+yyzxZ9F163s7uX/GKv97EBcWn8TmFi6IgKOSuY5q/jrF79Hu
gveBeM1LF5JQop4mm8daNQVWLC9DriKFOXdetjr0psfQ13dVUFOGkqAKklpPL6LuWLEBpAwbePwh
GUEt2/pgQLIod73Zf04DaP9Pcx9sVdvPnr3lXCz69o4zy3sLEUa/IFUgR1HNi3ERtS/qTIqr08KH
riDCbHoaB7N4CSqfpLrCwN1bWWTC0d3fihil9iKCsy8f1FEnBj41iTGPx0x12Tx/+IPg8GnxvBgJ
c871ae5TK9woeH3sMHoUaRze3AKBmOEaTH4R0a7HAWJ851qEqSinlhbDT27swDhWszavZ9P3riDi
FpRbEb1RqTQ28+485BV1ScjcXt6XNJh7m5KO7toE737/A9UX/PLJrgMKNQkOUAq3sSJa2QlJ7Igc
VIb7xHIYA0Zz/7tJ9JJkq+HB1U13L1JhnP89LHZn1au6krTqAZu18g+y3frrJFSnhimSQ+BnDw30
QiSUBfYPc/zrBgvlkdn1b0XFzvP+kpHtM6xi4ni39OD1lYLIKZycbxHTFCsBQtZYLwX5HuTgtg4f
9bR5Laz+pcfG/4NNl0wmMiwSXf32QSNoDTopOt5uqMVDa6dfjtYnzwsAtUu5OJhu8e3umd2NpGZw
hxRVcvZE5Z1neaasPp0Vuqc8cnAQoPmc1fy2Nol378rEOduugAGZdPmKJrff7qrP+wfHyAhiVt3I
BOzctqkZ6f+zB7WGwbQMlO1WDSMaegyd1ohjN6XDuTe74dzKB3WknpuwyJ7b2KP3DOafDNDHvgnE
Sc0sJjmpWPxoxI1itgc1uOAVpFoUZr3uF15Mqpoe1AT3HsOruis3nL2q0fV0qLB+EcT5r2RXR6qW
910/PedTezYD50h0X3u932RMO9kj8MWnWvzUq+DXknguK5rxcV/GuqVzvixUQuFi+T/70elWVh9b
KKQAV3bpkh2Qnx79JWAH0zsY5fViO0eieQ0cJzuQC+LvQ5hyr3ZjfaorhZHvD9HO6AKCTL/0taym
NN1ax8pW2egJeVskDEUxtPLEEMXWD4IXn3kPJI+q309+YBzijC6w4ZN+FJh9+p3Nw26Geap+fpeH
CM3serpVOt06sl2trUYkwDf5Hfq8/CrcNHvmZfIJXZ/7kxnF7Zs1TycLtR8sv5asQeo3/CoQysj5
HF+qMjQOudCLT4e7qiLxYC0rdlz8x14fjd3MLvvZcmMET4k9Pv5tajOmXoHxOqi/KkpzgwZqN5P7
U8MTls1xwiS2WulXx9jONknSgKuMAKuGsElrphMnp6ZNnjBLRu2RTrX2tdTj76HNovc59gnNatDb
9YuUp2VdfFR782QyCamZ9XmdZTMpNEnMOiRSo9kIXa/3dY0yJ5SJKmaPBL/O62pnjUjxVMKUrhGv
yLCOjSvQGTCDm4l2m6KlSAv+i8e1u/ZC+x3qxgT2pq1eubX+aDW/e8p6/dOWxqKWcAktGqThheSs
tKL/UeX+j7K0nF9J3O17tLofI7rMAYrGCzq96YgCw1otfuYcLErce4XeyjLdHqBjmUFwBCgQERDZ
jPthDjKSu9FR1nUnkACOT+rXKqEU2HsuDENP97UYm9e4d8B6m4+9C9caCjo8UOkOr0rQqVqYPWTZ
QuqFTaKXcpMDY06v6nQGlXHu67hZc4cIt3ag16cF69J6kfKTyCyTfRda5gb4UbBWymonu/wtwqO0
udpG6T/Wwvcei7is9xYUCARFI3ZDK4PypQfYT1TqV10TPeZi3WLqbe2Ajtgv3GrbJ6uhMSnpBn6S
hKf7T54EEPIy9L8nsWf+kAdt390P9NFOPglsxzNS7kypM1/6PH+WZzZ5sai105VOXtEt4Na9aus2
PChhmCpn1XNNP1S7ZMi36o0euzK4gQtce+iQ9vc9Ai1x96EcXp0FW4ch11O1CQmMtjmkEwKYyQqM
x2wkxfa38GveLkX0K7Wh2eYOYc+OUTyFS1geY2kXZrTiXjtpElZHRkl4QOJ5xrqrmxZDpmEd7vAK
u9/Vvs0ib8AgxJdvbIAdpc/qObDbHYnRvXkMIXfd6Ls859bgrOtAp50ALBJjjkjXemZPWzw7/ePo
R9idvHi4HzXyKA0EN8xuEO9TMz3kTKzfWNr6A8LVZJ8UwKbvrz8+uR/EwMvQ6urDsSv3CnWZuGlp
9coJ69vTaanBlCJyCmYN1pddeDhlkDED1b1hpRQ3dZQs2nNUQEZQZ9YiyoM75Wb9pePb3znMKNiT
PqshfyKqc0vi81bXNLz6EiiikV56s8tOuzYGihfHgA9CzemvMwoQpEN2+9xlhE+XwpY2aKqGuhh/
FqB6JUXABqXAUltn/bQpxgDNU8bNg3/fn8OEYJOAWRJ6zVT6YitUCx/39wC8mNj/6zqwUrubee7K
ta+/Jgt8hySCIXNn30UVYU5aw7RINiOTlFzrKEsK0tc5KvO+uE1ed0jGZFkpQQJjDfhllcikDBXi
CbRt46rWnIyZRefHxkWfoYbLtoDqDXRujEbBNo5AB5Z922eUU/IzI4SwT0ai/XSlWtzTYADazS/K
e21VgXOHPJmSnyHNdJbBcMhzBvdAzxJ7lW0Ff1kutFIYrhTL3tRzj+ixBQpa2cPpc/HPs/cqu1dr
JhdYLiONiZRYDZvumP9GWM3KYliCspe9Z5Bb1c4jqZFu9GR9wNopVoVBd1nxJojEtteBFDOHDg+W
8MbD38vc4MfAxK2vpJC560J2AVPH2fpejHwHsvOeLemhaWOCoqhW3E1baKRfx/WHn446oVbRtFWT
4FYkXP6xoE+hdMSyZdK6RnghmYE+KVVzk4HQuzeb/AgsRxPZR6URJOCrOU5Qb8A9f9Y0+25VquHv
aoOHUm+HKytvyN5F6lq4tJC+BdlVCVyczgrwc3KjDZNi3qNgzddKqmrazIpQMxn0iwm7K6ENPKoj
PPrzURq6VoVP9LMYzDd9Ts2rNF4xLI0v99errV9pOg0H1NfW0xygw2dqZ//aem335/666eW3RZqs
RT6wHdBH2hi0ZEj3GLeO8EkBkpMndiP5YXIHqlJ5ijNqdx+h6z0LWOXEG/XW2hS5a6M328tUklN1
lzmOy+yh1ZYBf62vrQnU+5PWenUF3NUAvorpVvZE9bHqfPgTMuK0SfpNmsfxipXbPfGadiRa1NMj
8uhtBODw4T4xdApsRGyILlEYGczba+NSDtp0TqqvJLCfi8AaAM6w+9XCsv9Gk0P2POle9UoL+78I
O48luZEsyv7L7GEGLRazCa1TMrOSGxjJJKGlAw7x9XPgUV3srh6rXnRYCHYxmQG4P3/v3nM7pwlO
90yykFSCE5qRfV0KQIAF9+V9vAQYcJ2KpjpgehEX9SyqJ3GJl/fm5b0omv71aRaE6/vEBeZIfP83
BRm4GJkyKp2IHbUruz70aHJvAyPLbV43HvsUIaWh0NyP3Bpf7XLUf5nBa1fn2kvOAr/uNIanvZm/
W0XE+qPugTgaL4a6iHq7AvGUuZwbQt+6+foU7mPCMlZ2V9o3B67fhZ7luoenBSmI/O7tXbx8KgHp
XZLJai/1X89IptaPfYi+tn5WcWRz7I6vkfEsFv2TGDv1Qn3iy8FcuXPVHLSyLPa2xUsrr8UD7Bjx
EBOjg1RxGSo79pA9ublWEtDdjFu70fu3RmrZ1jFiaw/jRb4lhDGtYw/Yrfq0C8ZyVUezuM5l2b+l
NubsPPbJQG8dpISBuXaY+K9T0mivWo6FvQuzX3qUOG93+ScRAzujMznrSTlv9aEIYCv0r2U+uRed
vXxn5zsf+TTCZeBjuiSajTPU0CQBQ8IuOBiUWM+DSZvW65oH9UoM+nCoIvjbY/H9t5BECxlcJG38
PV+aTHWdoUDRzZqOZfIuwOe+R1lAdI/hJLc2rGEL5MOAniqETCfFc4ZSF2ec5X+HvLduxyH8GWfB
fjSRLizSv8LImHbNRXMhKZbwqcj+rEIHM3rUynW/9CFR+M9rzWqsbZ0CsLXr4vN3+iAS9G93/Uoy
VWjy6so3dlouk03kUv5p878CXfyF9z81wE/cMUxPsk3MR9MxdrShGMj5xfxAnDhuocb9Qr0wnVS+
Xo2Vr5XhTa2XSdGQFxP2WM2LkBzYgt+tkhartJJc0NSGu7ruM4ix1Thqm2DgkBAtyTNhn00nj7Hh
CtgxKk6xmTT4/m4o57Vv4uHJ2gxddGMg/7ELOPm9y3Jh4ry8X/D3C9vYZvpsEIjnYq7mRISJKStg
t5bdeO08tKuJmSZ4xWewMIibPlFIrPwyii6D1ngbj2zxjcwKBjTLfiMy7bFJOkmg0QBXuYurZbuo
wXVH3UbB6prJeyiKNntV7+fL+4VGgkwZGd42D5KZyl/GRwx19qtVVy9iGBPQzhHWZ9s7dyia1SQ0
CStmqJVxn4sWJbgtdai+H4IqbpwL+I6eRIvyza+gH/1+gLn+7y/VB1NFSKBToJMsQ4jmypouJFh7
lMQTMLT2z667O2BtlmlKrw/Z4GEqg2SdoI5kZ6xohJpc0ssKf1/mR2ctB8SianFVy+zw4jmzZCvE
CW7ZIt5JPaSRsdz7i3TyQKepXMUmBNM8DcWSdWJ9AQaJFdw15fWecvjXS/UpOtU/PzWnkqR0GTPf
NTq6HEn03od1cWtrEBMElUXvkCGyo6zJ5VSfyrwkj2c439XU2C+MQ9f0Smwb2Vh3J36UABRS1BFC
suSmEQb1a7YQzPQpeGEa2EgIlor8d5vDYbNYWcIcDn7jOjuaQIDPcBw99cZyKKe9pl6BuDqYS5NM
vaKddwgYXBhpf1FuSITk8bFpCzzGhCSfzUDmG7XJ2Q791UgbX9T7jNqwwle6dzYhi9PDKpsnTv8P
lp3U74kYp9MQT/raWV6mgiF/6omN3blonUqIOqthiYqa+IFnK+xu3EHMNqK+30gjjPZ5EKwAs8ff
UfoK9EusJE1TtY++bQB5ym1t5bda63bbAcAkqwLVVGZlxLI1PQnZCHOGDSkg9qUuX2J8m8fRi5xV
1ADbL6a+xEBh4WLPoP3WU3hhfYtfjCXIyLbKZ9sO4pOPQvyknpFrj09vekAczaB5EdOQ4UDaBCvg
zYAE/NDVHVEp/MNebbc5qwznsfM/RJWnAEMLHxVVtIm4Ps91XHTrPvXai2UULo5Hv3pPmtEnZ52i
TU05tEoW66iQTDFNcjPKNBF7P4ZBnCE3WBmMplfqrIb0WDJFaxhx2+wsqlXZ+0l35HQb8oXUGEmW
eC/1Uj2Egbvy3jJ6445zBbD/513iDCLfQTQjNr53v1W1plOz1/YpqNhYtG60VvedKcz8/IaVrTln
mAK5M1EuFhTHJAVf9aQ7uY79Q6E3LSGTVZuIemOn4x8qd5WD/jdHo0d3v9T/LGFaGobhcq5R0n/b
a8oDIFC5ynrnxz+7av8/zoXABtCum2SXOByB/pbyhMJKo29Hb0WUL7haqv3vEXEC0RvfcvqoWus2
aOEdsX3xOtRbmjAcaNXcQE0Q/jZLsIJy3t2RkG3sU1vaIeO1QcT43Kpf9WK/vlNWlvfvurMxvbQM
b0418AtvM8/RWYwUcpJm/G3IqKqL7LVqubqgFI2n2MKFxwzV39Yei3NfSPkKPmg6OWnAuXD5tOua
R210TjN++WtjzuOJY9ZenTB8nCeMXRX7qUxabTOiOlyrPYC8ywStQ79mwgBgNGBxb82EChccCobG
bucJHzLiOHIXIfa93SGHTTijww8pGRunclc0J8WT2xrtkxfJYf/P35it/91sEui8Zxs4oHWXdIK/
E/X1tiICwrUIzKVHskdviDkiTO1zGFTzNRkag1YofIc0kgk4MR0x3hwYR+Uo8ws6dO1UVkS5nRph
PDVL48iWSX7L6v67eiVLO7tp/vC9TMNXFI7Vh9AXdARrNU+ypp1+VL33LtKhfoxQbZzJ1KYgK/Fd
IRBPsKWjX81NH2YMuou5Gb9p5Hxvki7ST82SzdmO9Lc1c4cAyt+NMhuPCXSErSfT5ymsvYtuDXfM
ljA8jqpCAK4hAPRhKojCddDHCN90jkr01nUQDiGYNHiBLW+hjtHgmMNFMABPMh3K11RqydoEnnK0
zbR8NTInw11vdU9Sc6NtK2tJtYpqOcMOcXXAP60QXIlb0fn6q1HNFLrfQqINnpXHVE9x2AyT8byo
jhicovtRviz2th8EOtQv6KV1lJBe+4Lk3ty1bZ+caz9IDyQsGBdJFPSpNMwXMnTKRwiE1nWG2rzQ
xK6h0h/bZaXtUO6RXbpsa62XBmc7jtEsAloqhzG8pKbbXpiqLI1SoZ1MmwD4xHCKR6XuKkbSITJ7
zOgpxckaochyYImrK/UDy9gCIS6cLFjNOG8Ig4paJqGZueu1WXsquwCTuz4eTcTE20R6MBTNguFK
L3sGLq4Vngc3zDjc8lvQiNe7luag7+/P9EU4WJro1QM8nIegCdp9YQflauiy6doW/tegFO1Vn3Mx
rlx0sNf766ArzwREbNRb6sG8/xGczTD+L2qK2SbjfmzkeEqL6dcy0Dp7c6U/uWN2UF9LWfXOroIC
s4qGAWt6bJkvlc4pZfSd7/dOD8R1jtAkvur9KGMARDR6elv7GdbpW+w39secQfbPsig+ugwvrrPR
vXlIfD+1GuVUj3p4ZVarGn5SshJDvM1NV/4MTTZ9f2oQ9wiMAUEq31tNa9b43QhQafyvU5YmZycV
CfMWnpkJBrQk9A7zoq9RnHHFHvcrL8IMsZjUmjqQezN3P5zEnQ+xitGOewfeuxqg4fKvV9JuojXR
kcXCdVgcuIYDDHSGfiZZHA/4yeDJLbJL9dKWrtxIwvVuiWN/KJd31ZP7OlhTcNT1YtjaiGi3YzXo
14QYSdUxUw9mGRrbWk8Cxt/FF0XQmDrSzcf8uzdTF1npmbN2/FJPHYK3oB9WkN5ZKk2hf/Vy19rM
oe6cdY92cl0WH46ld0w36HFPbWdvDNkfesfC/6klP9TIVHi0XAEn33StqR5FlK0nYlZYY5wCZEJE
oVujfZJe8yV0w3bnpLN/6r20OdDIMbhRmcgw6LqOelHvx8GckVulAWCpSGCyxIFUiP5YgU58GVpK
LjNo4/7ok4yOLDZFadu+Kl6K4T7IGLHubxNmocUfbQLwZ8jkIwUIquOuQ+y/PIt64gx6rfNusds9
2641PChMeOjL56HSJTYn5PQF1ro9vfjgFOcjZD8787f8zfFr7Zkz3yfitntfUcvG9iLohpf1lH9P
WlY82svOg6xQTRhz9myA112HE8EnquTuBm5/9XIYUjKA1dk8muZ6pY5/dAwWTMvMNIFO2zoSOJkG
Wo4He6zzi98Px5LgFkR6sO/hUs+Xm8LgkxUZre9aHjPK542aLrgVxYvRTc1VXVseo/ZVb+dI/Ipy
i4WW/SeOfuYLjEoXQoOatZg2tUksv8rcRMhCkEjERUu2Q3DLCEJTxooa995+dIB1itlxzr4Yvtr+
WrRl9QnCNloXY4/yNy/sQ8rac6+PrG7IPyhKYhiUKDT4WrCOLaMW9YBqkL4M0X/os4Zh1Ve5/tCl
XfbAiA+zh5paTYhjLQmgelk5a+ZypyhqPiIdAzGZ6t8V9EWdxVXVT/QuTWjLFLs0rKONE5XBPi0Y
vWp2gl9No9VAlEj2P4An9n/v875H9jSp80swmmEuAZ3/hjfqa5NIHfztp7Ec3ydld0KXZG/KvNjl
IErIbYrcF9xp2lNey5W+jEewQTgvQ6N/S7wnMx29nZ6NOmjW0L4VMh1DjudhelZ8cAVGU8/8JmUg
bbfJXgmtRJaUHw2qJaXacp30IHriaWmWvM7oVEBOUN7QHw1OWTB+Va/i/mtAGFpLull58Liz7lHF
Bhl0i5rmnysg8E5/Q1sFQJ2CwPT557u6E/zdbruMSAsqauukETazHchBRGHxxRN1upO9RFhnuL9y
J53uM2Fk1DfTCnLwnFb5dTLEMU0QfinhHr359KmKmUZNz4737BkxxLKuJxRDTMZWloBaDNrv4CJ/
eQKV8JrEQXR7btucHSsQ29YU4R+BDZDFOORlXIE26YGaVWVzosXxVgq/2qqqyreyAoGOP+PpbdNV
FJvjWcLYUhZz3O8NIl23u84Nfl9aSD9GnuB7DdSTKNv3dYycLOuIkXBMEHd9Gq3ZHWglZQOGvCDr
uTptH6n/MIhzmtohwiJ3pODNSc0zDcKjRwQ6Fm66M2l11rsGGpMLyH/llwkTRodzTq+Mk6DRy1cZ
N7dOd5dYIl97EH7e7AFCP7gKWG2bu0KruKmitIdvjIvKTOfyQRgY+pdJ6miB04Lg46zVrM0U2JIG
5IVntTJOYQkTy+o7RO0BvrrKjAsGXdCB4870XiqbOJDo1Bp2ux8NiVDfLyjDiAGrP+bQI9mQxIxd
pQfhTT2LspyxtYdPubDoIaKt7I6ulvmPXePfXKdI31PHuyiFVwOkrJqML3gxsq9jZKUrtlzStZ26
21swtpUTzosuYOAMYFLJCHFW009Z1MMMyeb2kXQmONuaEO+mJT672ZZsy5g3Ua62nuunK54ErVa/
0GYMOE/sfTrB71Xi9Msnf/0R8jYpQeo+Rpy5fIFqgjXMtcXPw1d73wkQtXVDU/wg3eBbK4L21Ysd
8n/z9CXpBm9lJBM+8VBmjzMhqKt+QhbgVwFi9abVD2NOK0CNGYqkjw8enLT1PaEozPSVGQ0utGma
rYXdu7tU6VRg7c/4mzf31r4TNXKb++E9GcBoA+fiG3TZvPbP+JcF8UiuLcEXYfRzQhXVetJ6N2WI
1hZ/2AbBpvVeaAQFJwuygdVk91svKBONrG5Q7kelF6wodfCklQGcBLoNMiQWHk+CfQ8GLaqlvVjX
BzUe15NhK1Kgf8oUMOfTKTA059nR8+hZ09tbbxCW1cIjgbtFx9oz6nGNk+a1iT3tPC6Cv0T3va8j
CZuBPMoy7Z/VOlAisF577eyuHLv45EBc0VpZYofvnXly6OLVMILuc1jc7qHroTkUD2lenSG/2LvJ
9rw7IzoIq/6QWkChnCoGIBZOzQG2VnOJSQrZeqTooMa1bpjzUHw0brtjREQX3yLM5jBAhFhP+ork
XSbU0FPKQit2nKanbRvDc2ywPFJmVePlHrGro156hrRhHMYeqCF3/KeTZPa7jE0Jl0xOV/V7in9y
huE4O8YOvw1MEEPnmRBr4CUENNYu7jB+zR0Qi0QhTDtESgEYTvdXYnrOUZCbsE1x224aeoqHQve7
c0y/fR1jh16nk2sS1camT3lC/F6AhLMuq59qtKC5WISWV7UZaYeBnId9kqBG9nLvM+6zVxta7Zvr
mA+DFuG8ig3z/rUaAGwwMhruFZdn9Cq4HiC4xivNKMydciYHiz1ZPeA7fheNZV8yQCyrzk7LK1KS
YWNGtnegKJbbWWrR3UMiJ/G9Eab9UAvrs6AdcPfs1yG6Nq3ldxw7/g/sj+GBQ0L2P3Yt578i4Ygr
1CFce7ruOabl/z23EDlZLea2nk9Rkn5OfUx/U5/ntQootdpYhy5m/RH6RrhViFj6vghPfWgfI4F2
F0+5kDlCxCdFFh6rmfyo3LhmgZF9W1qS1pKmQSMcpJL9cN8HabvNG8wRMaIM0Oi/H/DivmGVPNx1
eUGQjztFR1boedIXq61rTcXW8LHOO2D8rwvD4pUwpLOcCHYEUMA3gZ9vW8pxZ05zAIA4Fmc/lc7b
DH9TH5PmI2xRcacVWGeWZbkyhn7euyKhS98nTLGtMmbpTkyYNgi5in7s7tQJWUjQI0WLiIporIdF
KVoZWr/RGWQ9/34W5QE4Ha9BhgnjX+nx7uB/9bp0ud8WzeESF/JXangDJOcQzzazmOU95bvp2Xwe
p8R8rp1GO4GPCLaMnTwQA6gG/MFMvkYDyExR39KZq0v1HSL6iVtobKSKNHnx0hCNsfz3Mt/+Vvp6
cFR/Y1jZzF18+02VpdEQnWQUkOkd5MmGXOD5wNIQ7BaP4BE0ucPojz1uciHvzVEZb8u+9c8ha/dN
fZAZOdOZcHEuVCbDJPVmtWT6KnBBkmntPtKEsS0jJ7yBPUEdbMMXcSxW16XJPRowV5EZoMZfGtw6
X8EmXl7Gwr1BsiPnSYBpajMDe4JeOsdmbuqnSmSPik8WjaW+sbyrksqrqoXeCcMqZLtwDzUb/y6k
QPUBUuQ0JAhO+TpcDf5HmX2Fw6PvI6vO9wqhw9uMj6n6JVguiUX2ANIEpngxca22mvyBYUzSCUbP
KB/u8pXEJwoTFbqFCuSo+NNFpKFbAA+5BXyOWMOZ3t1BL48KgacehEOKoBIpRYmsjmqDabyJ5pNp
cEWlz3qpyYs67qLIFOfKc380cS8AuGeoYAGErfN0DLa5bMK9TZvqD04bl8TkNFoarXMO7aA+dQtf
gQNRsLIKbdj3sT4+TotqMakrsW+6rRoRiAlJnR4446ZFNKccAQDeqlVkufaL3sPmsiOtfOdc2u6F
UzFQR2lIewWumLbRJL23zh6qvdY3pLWgHrs4tYmsn1MRGLbvdRlmVzvth9N9B2fUMG+lHIh5nWLz
qDZfTXf64728iIefqiZKbGvt5VP+1QlwLHdMk9KRoNLKTOhua9Ybs1Lv5INQe3UK7fKnUWcyiIQA
DKCydO421Jql+Q70VEWeKvzQgzCyMM3y0IAcTtIC17I/sH+RHScI7lzYHoZZDZSPy3YrOh2j/FC0
O4UuHqV0NpYdwj9Zlq5Ieuy9AYZ4JXWrybMJHLqG6jA6p4W785aXLMAH4pSCK/6a+Bxieb/P9kri
wDU67tvKpONGhV1TbPn1RzXp9Qo/y8+qH6el8uZ9k0QuTxb0Lnvb3WrhZK2CMT90Y4uvFYn2VklC
JtGSO9X54TE5KV9BSLNvw9ZFG5RaaZNHmv45d5m5v4sHZBKzx43zWf0ShV9+ScTUbcSkd3fqs2o4
mGVnrjPyQFY0ML6qv0hx3aKq27laUj8VTfY6zF51t3qXWfKqNfMH1iaxU39alWhlHSPFX2zfEYGu
v9UuRvwQkhBzQTnLkX2BaVG2ls99fDJ9oX+gN/IReNX0AXF2bVu4KRtMEhPpLVb/oArNu35y5Es/
qmWHAXOHpiarT3leh3vUh+36rsFKQCYysIA4eP9JXBsoAGmdYo+kvmCKNFWk8KF/cVtpEKLmpWvh
9U/w7SHkL9aSqTOC62A0DPPT1z4ok6u6e81St2BSpGu14qkfgvDyFBtUcKDZnT6Rijls/DnSdxky
+XPulT2yiV7fybZG9RKHXFa5HACzDNW2E8FwwddsX0p22W09Enisos6izHytRB98ryb3tcqQbZQO
ysOZtIRj5euYGJirmRYdCs4Q2TE3ZHzJU+STathsjDN60IE1Qxjjtz/lUDkXDsKM3w99mC7B9c2t
mP36WE7pF5Mq7/tIc9IyIcgzQqtXAh/XJjDaaC+WTdNX+6fkkLe9d1giLDq1pXubWEVq16jetqPu
N5uq0PVz42S/VFqKm7Sc5mryWbPhZ2DX2ncz9lk829Z6IIVEwbfTNlruHhSZZd2Cc5i5QEoOaSvf
ci9qg6tggUMnxKe3ug+sfE8PNmlrbMoUxHC45GqZ2h+qQFHg1Qre3bniCOon6Ngbv3IOnsN93ofW
m7D9X3Y8Fg81dMTM8MyTqk+8yxBI/0JNMZ6CQT9NHIMAqOS7KncQwiUZfI9cq9bMw9pa/xIwk/rD
0qcOZdjwrnGcpPU0IjwexnY78Q8agszetDYa9GaQ2245+7pxVZ0xtmPFbSp3nTmVue6hp6ymsOGn
4K5a038g5huG2MZekOw67dXVHIty4V/R1YvNdPvPXQ1Cgf+rq+FwE7guqG4HkFiwJCn/W78nzpk3
4Dcg61w47sqfWOwSlQ3myhd2ZXHqS8ZUbW0teFFiP3VEQi8NUcIx0w0mDH336teDgyf5jcuve2Ao
9GLT2nCgroW1Yb7mITMJ7KVIvO04fajJAQj9avjGnL5ssuEz7QWk0bmxDn2/YMLy9DWXTnJVFxBq
MwwLSf8d1mR00cu520k7lYAQALUD8kG2GwD3c30aGTPn1mwM124ghlULoQ8OHH2ptkLfHZZmtFMv
wRmX63YOXtWldS/SGMZVbjlfm/uFxvltBxQJJs5SpHm9k6/xNpnEceTIN8c8M1bMz8GG1CY5Zbbt
35/Fy3uzNU5rdFwrOUbISBlz75SWjSCeXwnQv/29w0lV2pHHSKRnVs7xNYp1+gLoT4gdNBp6DK23
mzuCpdTfiNxmpYQyJZiIjW/EMPMkUbJxm36zdRiPqZhJt+LZkDTuR5+ZNPv/01ZrQX/c1CFVCurx
AeWk493P5lb2cte/2WT8lejktljYuie7ixJEMaKjaeLJP9OTYuYee7Y5+NCscTsycuEhNx75xzXl
lBI8+xG+qDj7QiRs8aUdN8AFSb3l6bJ/xvTFg/gmqy59H8OOo2+us+wu7QW45F8sqDvrMCcrsI7A
7HSh/wHQdFiXjieeNGNuOZqHxqmZUxxmwCA7SZLpPGA/Vw+VT8yGX5lf1bXRTkl/nSS/0NZ3Me17
4UM5Qamk7d6u/vkecv67MejRMnUQknP4YCn6W8u0CD3otdiQT4Ef69sB36JwS/3H8sQKzfsTJ22L
d7uvv/kkOmBTlLfcNOdjH9X22jbi/OKUIaklhIA0LIPHNAZZZzn6xbcXvurSAZvqmtmFG/y8V0Cs
2VtFICI1J0L2WRE6AbbNcfr2RX0VWk0+jJm0L61HVYEKFf9TPb0NNGi/t/96kmnyLcaHv0bCQ5Dv
clcpB5HI5l3uDeKi3lIParFueB+ojLgwXoz+x1rk+H8PDwgM3w08m+6/x3mV5/+5FjEuCnNS5fNz
2o5/gsIjYVxwTK1Uup5z9y/ny9LcO3VFiT4nu9FqDVxsgYmbEGIC2xXJVOWuTVjP2qDUnmBp+tc2
0Y6wCsMnax7Cp3JG3UO8G6D95T31ENGLXhIoTq02zcziXGj4OB+3DbBq1rYWxOrIVdfVD6q36k3p
67y8qjWvYRnwAk5HKVY6x4SHHJokPzN8ufidlVwQBikzuTrohgXmBXVKzGpHfyomtDcucQlPMjD6
Q1LXzR7A75o85fRMgFlzm8e63rRRkEFj6PiMdBMT7ZyCMKsHNyZYKEXafocs4qjFSurET3JBLtIx
STfe4lEtj2oSPs4wHXsv+zLTTG+6LD/mc6PfY498vf4mHKMkhANZVKV1X6xlJFx2WXYDTrjuXG2d
xXjrGVhr685KeZaZ0aZVz5ZPrcL77lcx3Arevv+B5Y/atrAx11gNmaPmzjCK/lvriXZd5iXeOcJv
9143HG2orI8N3MC7JiAsylXFGRvGR3HDFtF/Lk9mstX2mu6W7JQV3zPKzL0a5Wk9qEGS+CBV+FfP
gsRIe6rfuuUv80TeGjjjyZHrxIbanQiqgVp2BGb7R8AaxBYutKoxs87OjCFJosCIS3rJUVyQErsx
Uuts6/NPVG5iU1TZr3GMj96g/SjNxl7noFlGx/s6901JyE3v47IIthGOp7wuvs0JindH32hmTQHT
mm8mDrsUFeIqIX3UWRym2o/IMCh7lpTdwo0/IfNCTciwYMopOHHramxoSJitZJc01t4WI/9F8EIT
jYI9+hQodCkBkjbZ9AhlIkiZ/d6zYS1XnduDRNJPwwTPG3ZxtvHwZXW72uUEXTX5l6ELXhIGB4cs
YsKPe94R6VnnIlsa/bR3PbJNi5VlNPvOk7c6inZTkTiLTbPdZsMXICH6Juvb8oKTieuAypu4WM6f
OSn0rEBhbkyXJUp5lQkRPXO2DsGPcJqZJ2Z49XNYFtFumMVFNMQej1FlHh0HckIbXLzWClZ+ldps
N8wwfUbxfVaOJ60oX13XxMfF6XpjD+68XpjxUQ+hPi3HDfCdlVGwSZMOeUTI8UdD7cfaOl9qzKFw
Kw+AGj9nm6burH+1jUeUntnKBMEmoYIVnkDEMg37qfM++zLgSk/77uBDtE/bZW7qzS95kJLHGZNX
JQ37yFgfOXQEyocwj/51rpzTVDZUJq55NUrtE0AJKKt4NcHsetDD/poX7tlLiRzFHX5pJPdzR5m/
GrSS3x9yoq7vzoGWmGujJVuUxX+PqsdZLbxH9l3UpiM0WX/0QWRz3/qNuDIweXEGczsHxZMof+nM
w0ML6YU0P+Ypc7dji88rLl8D6LTIfS1xsAOd1KNu6Qf18cXX2/fhrxCLaXnWoSlbctqNmiBly8/N
NwEmnv7Yj6SdAppOer6r/VnfUzTJl7QcTkNCX8Tqs25rLPsYXbmUrCRKRk92XyYDd1ocVvVTN3Rv
QTnccmOMTr/dLATaV2cxd+tMz+tbvKzxA+aQfYPqoypupSzKTTcXez6BQAg+yvpaWA608Rk6ZYfu
9p1idYOXcaOhSJYkS4Z8ZSO/roLQ8RTIxPK/Sb7A8iLKjJJz6p9hJt5gM65D9y3t81U3zSzaOccK
9DH6Y5J8rS003Bak6O4iIBrE9U/bugwwjOzyQXcPwj9EQKEkmJ9C340jatJklUdgYNy9F11h3tvh
Kk/+GHp/3cDFsfUR5BB4yK2fQbmjRZYSZZCcJn1XtCejxZnmhxiJNOTwb4A1gnWkvyOS/F6y8Dz4
2bMS5/Z9aawbO0ToXWvPAeLjc9jTyQuRCvpOBELczc9GuUhIrIuVn/TRbzczcTPncqSeGuziZ9Q7
wQbAbfxgQKQoja/WgHINxP+QkjxqhsMqxvW3hm5KpK6dITGJOqxwZvgsw3Ad+wWoWXSop0x++A66
wd4PX1sRFlu6Pe+ToTP1rwimyeUXOWTNNe81XM2+d+bu049JjAeyXYYb01yxSeiWsUHbdAjxwJ57
yEP6zDIy1SI/ji6MgHIJmSH9wielYkc2S3V1J/vB1El0bND49tmPithgrdkGnfHNsyeiR5A6rnIm
MrsebtLUHqNsto/o7b5lwXsXVjokiO4HpiTm9TIPHlU/p4mJg/XZhzO5HvoEDZQp6oNf6w2CtvHg
ull80UPvD9Vmop+KXMovzDX8LRe1pSwPcxZQvuHL2KaDWT4XVY2LaRY6LUViQt0+giJtIRgBu2hh
0GyZBleedbNA6+6Q+C9Wat5Tn6LyqjbM+5zsOljp66gNFy2gMArcsrndBaCiBuCRi4SUhUQM79gZ
aZ4RNq1Q5vf/axGI/mAYTeDDjWJngGWHvSjaBiKIUSTjCpoXDbJdTy3tPDM82J6PKAo1XNmn09pE
WLalitKB38BAVNO1TmjTLih8e5cs+jq+MuseJT71RgQyypl3ygYG0jIGGZWi3FIGNxeqUYwDcO+M
yaGMku4u6GB4yDFweVllxFNbuBe3SjtpDyhmWxLehFm623sv45/LdkNFt1Q5Cuby+Pl//w/lpbGI
GnXXCVzfsWi3/me5aVIFu4TO5ufO4cBGrTdefb9zNxkdzDVpcfH5PodTtTuS3INguX9rO/0DnQww
22CadwMWg+sQDJscX+iL1LuXcva0g+O4RBaykF571Xwc4vTDEc6mT2X5NtbG9X5ctapPI35WxUs8
DMzFoFOdA0AfZ7g5GbQ4SCmAmcOXwoQWW9ekTo0ioJuR9SemY8ypI72aSAHVXruRm8hyrG+xU9M0
AM/wahGftfO0tNgUGP5Yl6CJ1oKOlTpPcClPm8gLfgwzhiuaU/PLqBvJphLscEOxAR/XvGveMtMt
vOwa97b1PlfHuGm8W55I8TiZYEqXU3fepOk6kz6/H1k+ZaOnMxDu3c2wlJ9DaPk3a76KZtzDribv
DihCcGXwtY/KkjD2oLmqtnqbN9+0oSd5Y8kEqtlVdgE8WQYwcbN2QRte+6jDHiZ9AWo66c9TwkFY
GfP69lp7iOZznUIqpZTFlcvUPL4op6LfR9mD13/xRkvc7m1R/L/dNUPv8zBOyVk5S3wGkM+FI4/d
7MLSa0SBXWa0n/O82t7Nb/98+ZnGf512ECaaXqAHvo3RyFaTu3/rvJCXMLSRZPW/ww2SCmxAOIH7
6unGWrEpHoLSw0Hm+Q99McqVVWvJZ+1Qu/fep1yAPWNDUljhtONRDXtoHXDljemhaq2tippRdALd
sIgLdfVHLFtXC/JMxOzxZv4/ws5ruW1s26JfhCrk8EqCmZKoLPkF5Q5Gzhlff8becLXb7Xu7X1gA
FGyRwA5rzTlmlpRXzWtsf0jIKljrbnzkqN2NBdtxF29D4TavkBPgbB+ofCj2MhK1ADgkB+F1lfSQ
CFDYiV730UwjxL1IvNrPtcQxo4dm1eFVvkyukY+X7los6aK83/EwQAIXRHX1bi3qdfVppT3YMAkv
kgPRl0vLY4bZ2wqc7j4es/aiDdrbSnk3lr69dAHRI/MXzVS2rYvH2un0CY5vitrDbc3LZA7jRr6X
TDDNduJWp3mGTVW+uF/Wt57fubAWTPbWHMcfExizQ9op7bFKY/sVxPj9MmgY52hXdkyLm9yemfAl
vcgR275VUmIowZWOF+HedFX+xsfyaDPBZGAW2ziqyTI7qvxAJguLF1e8aJNBEuPKVxxKMjmpGfuD
0jfX3iUokcjCs9G7z2sfg/mUlnxQu35bR0hfsylwv7PKTD1T9vIfsQUhkt/sjJrDRBIfai7fdKX5
E/exdmEjpO7pWrgbzwCvKolI2aTerUVzOrFf4NUSVBlYzf0KWTeh3aHLj4Be9bDMVg1JNeLgXWej
mFUKBSO8DvKFoGkMD6JFKk+tGBBT3mQBpBaSfdtJ6/EGCkmAeJHXshqsWdc5XzqoDydt0syHwNGa
szWTHy/O1C604NhytOgWWefIWXx5GgS4steiiI4pd/uj87DUQ3eI2U+vdTQeuFufWDZLezbXtJ4r
BVgUUayTsMgZiBzgTuSZL31vahtS6nW6imgoVrMJtXEiLsqXpNyVqVH8TUgrdbWhMqIeaGqbMAqd
IuEUpjdFNzQEcIoNSQevw/pYtB3PFK3gFjSgjxzl9O/DiiWsEz9Naqh8DMOhlOKpLpPbP2ooVMZd
rVSb9mxQ0EujvGbPHoHfEUeuYrb3C91M30W9/dLVlu6bGS1crNj2S9ZF82Ep49nXxCk9luIyj5jT
1bK32dZE+kPW5XfyR51k6rYlaEr9YWbgbBCnhPBLuv48Ehj8UffzTYZpZQIKZVpAoVgVQPXyWHNU
Y7cH1268EhEzXRaYbaiWHPUTjThi5yW2HpKx0W6NMhJVFlXaZ4ZSHwUN0QvrQBy49fA+aqIbAM1C
cVi2kqbZPhtlMf+HfsIQGRo/v52WqRLyq0INNk38Kj+vEcZIpFBXc3kGWXxLInZ6rqXp7yFSBOxL
RvJQLsDRCUHJNlFutcd26hlcxIssnIxZCII0ZCfUOP39j4rNaJOiZVc9GrC+sU/NaBJZqtnKPkE+
c7Zz86lUpuUef/lunTQjJ29O7Nws84icb7kB5xkP0aIofhMnxuuPU6mBaRdUd/9+Y2nmL50Cpivb
9kDWGmRuMm/9/FYYoYqFAXDlWZul7d+Yn+Y+XWUjzZCMLHqKSwCPmztGn9+SjrejTnM/sHNUrlX8
Gabt5zSX4W/iIKy6fNdkeuPL4MSiY3+n5GS85ZMhZIMI1WTeTDmaE2vf+kkJ8vYydan7QIRYsgVL
qOyGmmBJo6AeofZe+ATysDrWmrocu17gLAtmhUwrdqFJumWsIwkvJsS5Jf/WwULU/l71I6tzx7Xp
ouH9iixaSiFO0mWEZKNSb108y3srlT9lstTiWrcyRdtFSnX4jNN5WOFyrfXeQklAlTYap6ads702
2sYxVOv4I80oOShVdbVE9vIwR/19PyVfYBNMJ8Oo3T2OZzxoZe0c8NN1T9Ii7E1fLc200I0vFmt/
Ah9JdaFFjHTHYL3cK08p3OQo1tQP3a27owqZxptfE43OM9/GTQr/RmHX3z8pxJI+sXKY/F5VdYo0
yMfXgWhxW2W32FTXVCX8GqrK/EFbrN9YhfZUEmP55lTuI83r/PdpfFEhYybBwp7YsskOVYpoKxnx
80BxSEe56FV9/EDzhoFUvrSI3C6JTaF4JO93dcY3arTssCotNBWs5KbM1qcktw+eWx6DqKt2GDqK
w2S749am5U3r8K/Fhlr/BtzMOsnkIYVGahHkyj4s5/Q+jsK/H43LkG1ndkJokxEOzuKFyU/9j6q/
7Yn7/eehwTEslZYcAlfP5bn4+XlAQjaxEYKKHztGfJ7KYR/V830Yj4/hTMamhfA8yvEOGODH7K5Y
bnaC8DOvVGuve33AraQQCsHCnPb28imPylid16Por2vyqxNr1b99X5gWv9Mn1S6OV87XSbfqbSMy
IZCe88FYRXk3Kqp7SWNMs5ASdpIqnVkziAslZSYWkOmh9JajrQW6L097Y/R85Dl/dA3+BckE6Uas
noQ9N6vYh508pzghYO39kcG5CZBTdpS266Q4IHCcbvKFfRzZltQxMHvQlsIy4j0EwkwK8AIcT4sP
PE1j+OHi1CPiCuSErmGXTkMYuoAGZQSPa47hKWnKbk3kKUzzU2vicnosAGX/IyzHpTJ9bVTL2eHq
GBXYPdNZb4v+Tpm+w9gw6O88u++JLyfLT1NaHQptvvgwLNOTKh1Eeqi5GypzNDcjFMZ6Mzt4enr2
dGHbPcKP3yRMtmyijfGZnWW6XdowWX+fjFPO2Yl9X0VrIlq1qCECgKVNLxFsB4I2nMp3vIw40yLS
d23eBru+zmiYU554lN3eyMu+X4NN52xmI0QpgdrpDhL43186WAdd0JVneT0BeMKw5qqnaGmpeIcC
Ty3YOJmuipzDsDqPgo1Td/GTmvf087MtLjHqEVHQXJTCsN48GpwSNJ/FdnkkkZNQPhxI9FwIg5oE
Nie3KQono/uiKLHZ7RJxD2GHeFDdGG8aCE1fOrV+eLakhUtfuuWCezy0cFCC4ixk0lj7oJXZWzeo
MCIXa7opZjrftMIbd66tVYTnon/VGVLwovLVpaca4c7xSZGZZvWQ6ldu4ZsN/HpZpq+RU1F9St2O
LJjWeHKC5lsKOP2Kslf1p5YKkT22HyWOcp9507nPVUU/6QphctHcfrQkIe9bMYEaTZvDc8+yvdOm
08GL6He3pUuNhyCHe8VT03cTq73QG6OHmjawR9iplrFxl0EL900jqT8p/p2pvKv7Is9NluR0Ju0o
btf2pDxVqXluJjshpqtlNO/GhscwQRA31p+TDQ+KsO58H7WtdlaVSvWzyEF6GnbvDY3tQz3SA6We
Pn6Ybey7ZqJ+7Xt18cFNqJe5Q9Y2GSkFcUFNy0bkpevSfR7z/KrjWQbonC+8FwA5MbZ5WyMr3lJP
8Auwjn3nL5cBcr9W0Z7jsbV9TJHeUQr39XJ5xrGDQiLkZtivOiogouGZ7jMBDRQkJCtMcn3zgpg9
nfzYneRbBVMKcKZpp53NYuqUCf7Ojy/gOZh2lBjMB7RaG+Jp0gcCVxucOWr1Gc9UL5y+wnNVNeO7
VmE07HVvMzTsYgKakI9mSoFzsPXX2WpsgVHtN53aolXXoNDsJJ5mgEHKMLi1M8V4dxua7lGgthfJ
B8JuDmw1qK+AXssty4PYt0S6ESYQEmAgDtMNu6ZJu+9186ijxbs4qCXuV/U0IYqgSUiE/7601+zl
4hoOijNCW9K7UllyyE491X4wLcfQgQE5EvR49Fi5mINOeugMoiO1HmV7PJhJD0odguit5ayTLkwS
zvJMeb3yjZqwKqT8JNbkanHLesck+qcZdrqWqZ8tQ5Wc4q267fdlSDaPj68Sh/KMXagx7ei5i/Lq
Iaq5wSqGKRYr3QuFnUqsn7smxd+steqd19q7NdcsGmnyh5FWbswovzjIpjayI4fc1L0YFuKs3IXM
HbZkz9dGeSfjppCZKpdApVEAbX4lcyok7j3MuENz1uhmVlbPMpkB2sfWiN3yGWVDv2msHnypbO1G
LdJEvY++SFGoYXYfo80jVirPEvVeY9VTqZo8h3Qenkfasb1gvntGAQyp9xDysQx8tkf0GljKUG6V
0yV0dJ4vx7mDmTGQIkEGxqWRG2dq6e+Z4PxkAvsDvJoHYVbcLaVSwwfjR+qWkJg7wdBdp3m60s29
L22t/yOhCSkPSrvcd17gZ6me3Qyhb41RtapkDN1gacbbTnpNYFJjESFV6jfDBnyOFfd9wIlGojFs
eqVg3+R45rTNWIv5KdbGuxkM0DVDhbzL6Rrv6QT1x8nWMbSzjG156PYUUhdI63wb4ybxDB74PkJp
7uS2Yu7t7mIrJpF4Qr8iX7C3OxeN0HNc8AqUu5mIhqqtt1IWGOWaPyBU+JO4i6xyeMYc5ZaFiGUt
tM3PSz4/iZvts8zrblsX5LUpNbb8qhWYe5Uu9Ti/6zrIG6lCq2lnboDrV1d5Kh52eorDdhiM5sHU
iAdz8675lEda5nw/ktdGeLtMs1+Y04bHATfsnW7TW4/E3606mKFw8gEeCpsTCRzuQ2zpaKVzvfqU
0OrcaMqzPobT/WrYK3Knh7EGMFHTMyI9XOehH4tblRvfJbmV6eR3xgglRBbazZi4sEWkeuMR125j
2vW7cbLghaGY9aXWYtAD/WYhrmzm4Gxa4R+SFRiq2rhLSsXZtYtjPoO+Sg7fjbUJpYm4p0e1iom7
oYUOB21pW5dti1d8/h2XoTCeUOhU2DVT06E4ZYniX41/8+rajnZaDZWh3hEX09CB/IuREiJz0F39
LL0NQKTCOPR+h0WabN3F6P0MBQZsVXYtc2N+DuTyfixLQjF1bA/zYnTHKrTmrfw/pxl7jzbkDnWc
E37DxSe8LN9D3qgfJquiUiFZUdOSf4kC500XVvK/LfZpODIw4fm3byqzKbyuma5v4BQ7BZvEO8Ez
NzggzDpGfhdksXkPVdq810Is3thr94Cmvas3jrshnk0e+ZAwV5SII+I9qx7q4xrQ0QirZuEsvwWz
mV6tdPj+YutZSqgy11xjOkwSe+PVy+9BgAxVjrNsakk2l8rCsjduUJx2/+/vaIhH7Gdrvq+TttnI
MLVwMK9k9z4pyBNeizb5Oqe5/lUchKqu0WMcjJMM+GhL36GgfYP1glM+rKYTgfRY1dm8zRyUevu4
VstSi1aZbTMUz80YfCKoucHVb0NMgA+LWUTfutn9TVfq8aw3TUUkDstnNYyUvTu30MDFaZa7LJ/F
0Wia9SYVC24jb6p7J5gOS5Z7d3JlqU6NAjPAQVhrGl/lwhBlWn4K3bZHWB/SNrVpv/UYWY5mQkCK
agXWvdkUH+xm65tWJuoLbD9/SiqcVgEzkgBxealRX5C/hSc7WvYDnNKLGffzRR79eCnqQveDPvr2
H6UI/ddShEulw1CFn8UQm7Cft14ddVZKNvQfVx0NDdlhq5bEv0dTTBo8QtXtmlFMEJl+kOtz0IZn
1gHhuTXNxieh0PLNpnuzNaO7FKNxWXWtLNyuSuEVNB2dd/mZyncxKrkULN57QKfohGaF1CgiOE/9
AItX6PAnIbyXkOAYfS+hmvZdaQ5nbYzjh7JVph38zfhaNzq9y8SGoK/ic8UkMoqHErrlhHJ6UC9D
69p+EjVQtWk3bpEFZm/fj/5ca5hi//acBtUXK2qnF9vjCUcCfmqT2nqLM7CYIm8tqaLp1Jf7YtHU
uyU2vsnAqkqcwdX8RgfceE0zzHRqFFoXPdIulpCbIgomxkSQ7dnwevumA2OfUWmk56s8Ja0TUkoM
WcOLPVRbVFNJr7FEqhriswaWy94/3UjtgJQSmHUQn5vBfkrSND1ZSCF3IOCtvRs29c7NVEhEIxs0
Qxuna5wUj3HXFfe0N5fTEjmI4iKaXWgb6DGHALomw0DHXXSX1J2+suitfQ29ll+31RGBEzg0UVDz
7Fk7WBDAPnvs+8R0U3wke7NiA4GqlWxhnrmxfnBSZPw1CV2Ljbst7KcvegYwyclV4W3iA3E+67yt
/wOhoqu/3LWGg4UYD6qpIxRkN/PzXdvoo4HsCgljVVUJBMb5AneX3kVc0YSpKsJ67N4hmTp7CfFM
50pVX2RfpyE11V+bJGxQnLuBzcwo5CmTDTeGuyd7KRGTxAWJlYk6MgRzlGLQ2y7Ib7aaGcbPTY4b
Xm+ybh9E5KYhnfHuAkcU2dSifXZmKM9uivagjSxH2/eizUF9wLumxrwnS6I+YiuiPgOT3DeW0iCe
ZVne12JfReT9LtApg9oIiNkJ3FuCFyhJlPLIVbInfCvjwQyGm1gvzaapPsn1kjjrcAE8yXtSnIEP
PbiJdZAh0VLIqHbgTTLWUDgYwZYhjv7hUEjxSOUL+7pUAViWKL1+xSUA0sJl2D2sBSDozTz35nGK
v3uammlLfJq6k0UO3iYTnW561LEXXxuz+kP+xwZzpEnJmY7cdrP2ZuwYuzL4UvfgYQw4hXbk3YBY
YvWKGHxxvfXXRtMRvaq41+Vvkacptm+8GvHyVpIFuB+1HJSD015Gd0L8rTb6XG2iFLUVFb0yP7aq
di/XbAwp3b6dgh7AGuu4xdDd/ToIWB3NYUPvKTmm+nyiTam9odLYS5iQxfpNTpXrHm1KFnNTz1P0
noXFSYbbxwmMxHoZs/sENdlxTDTUxsbo3qY8EQZOVqrJGHy07WzRqsidLVrPQXlePPZdPZmdSoc1
PBQDTd1pz0aQu/vANlSfraR6VJLJPipNGd1CT7EBoRruJzowdXJOHZKFP5OsBbdEzlgw9QZLO3g+
3PYfmuPm52AML5LlAKBAcObHtyI3PzI2dZeyicFYB4V7tPIsgUozhCf5rJZLsbfriep7Z9wkUq3L
IcKih3sS0JbXkMmLVkiMeYh6LmnC4zU0FzDyIv6nKr2P2fJY36rpeAXVYG5VJ2SxiZ2gANB16zUm
e5BucZvXx9mGzS8Jb2hUqdDkfQOxggXubsaYJH+hqqt/VHaU/EcbwjUYGn6qNWJcx8IHWIdWsWdq
4ut/6xVTnEUgr8BR18aApzdFG96BXmSH4tCbKsKICcu7N5o5vHYxpi45sKRRSIhgkD8jK0Fl+Nd1
jMqvqpHEp0rP1XX95zFTYwYe8rPkXeNomY5mjiePGtMz4ZVfWw62w+K5+9WNkYJ6ufJQs8Dyxk2V
LfnTMOBPs+Y5+RxhhOMwg7ZhTCL0gbNWT79fz5zKeLRQL9F7K94GDIKnsbOg24jTgrLKQQ+m+x+B
SDXQryPAaBbSIiQJ3LABvQWNmNZXxJJ3eEWHJaZzpA7xsQrK2Z9JP/VDAVJe8ck8DcY90Yx0EQ5t
1ji/jYV2By92+cPV6E79dECA13pF48AxKCTMbqz4Y8+fSiGmvCpm1xyVEL3+fyxq7F/0AKZuc2OT
+uUAScaP8fNnbADGbCfCpc4KIbEnvKzmhczxrWycx+4EPavuTQiJWfe0KHbqu1A811PKtso5RK65
UXqUoF2LpacwXjnJ4dC85ihOlfZuFYz0pL0OyYdj9rRFO5NSkRsBxDK7+slIy5vLLPioG03+3JOX
DhkmfdEIWla4KcHCD9a9aruuHwzR+KqyVyFsJBh/9ygde2B7n8s+b7aRTubRArDxUppBvF+qfnqw
rAjwQ9EyXIijSSmqbWMPqOJG+20tQwB3bzGbfrZFbgFHn7eT2dMad1zv5JFE+qO6FKjBO+xhmFli
D5XOS3gbKEgjuXkgdpaPWeMxbaRnXZr4vB7+qFUnUKzG9kEJ3HO2hMPFFGJ3LOntgzzqp+CsGwNa
mZK92acOFkOnwkA/KDC2/cDiYSOXNXKBI1tWacDS3MJgm9p5tmO9QoANLsD1JYSE5Y+R86gV2bj+
pPyh9celJEoPFhEDHEX7UYnOXgWCdjKV5IngoHAfcP/5qR706dbq+n5TZvlyGpTsgFRgfCZDglmH
TtPV0twM5vxWx7NzWaa8oECn8kTknXWXF5361Jgly8TKpK2gxDvosAaC1Uo9EAs6rfEi0sS8qEG5
B/kUbuSpfOlTtIFrdbxJIavLpfDszdrepHaxBeMAyFzvYl8pFfN5Gq27cdL0e8l8a+1BZLG6m1Eb
07s4BwVCfGJ6p5gIjKiy1lOVvmpz96fs4RaNsyP6uP+PZ+rX7i2cOgdbhqrSr7QcT3R3/zZsgojQ
uKqa53rIr5qoElrGqOypSvU7+Yj0dqXsFT38fhqmqR8RSjganXMhcAg0gjJEu79OCQo4hrYOKiGn
cZk4HTGa4kUezXriIHNiSBmsjby8WMM3oeBAzQkrPzID5Jhm8lgJkL58MScdeEbEjkqeKlWi3P37
sCLNJz/NHKZpiG0Sc4ap6b94KnAsda2uB945I4tsVxHJTe++/LOxwoSiROu8IFlp9nRK04s5O2xb
VE3zS8uFrD7398wD5Z92197h9bQ+omqY/TguonvHge9NNGp9NgyQQIKvZRj6dINruyW1PbqzB+rN
4LMCKMb4U8LUyg8C6cpfiiV6Y4aEAJ0SK+EuTjO+PPa70q21GyvfLUhWwr6a+qT3TsZNjw7mx4um
NaY/0G3aQqjMHsom1w8JTNINNZuMiiSN003YMCGaLT8mrs2Fi3TDGGZgKHPzMCvan9KPRzyteQBW
ru80Aery4HQQOt94/lxlUEE69G5uQHlSRarw808WdQ4nxFIRXDtxccjrOfU928gMtuF+6eWIZiKw
386gUYMXH7Zej9MJBvOw3gnyWjTms19YRrS37NE8/vvHrum/ziYWk4lYLaBdgOX0jxXD2GnZCPPZ
O6/arYkcjSvEsD8c13TutKjzfCXVzH00z8oWGVhDsA1qr0jDbmO1NXHlS+gPDEoHSl3VzsL/+lp7
8fdT+ezANeo335NzQzT3k+nMqJvZW2Yq3A9T4ZN0pviR9iAxBEIoaDND99wbalV+LTJg81lg6w+t
orhXormhNSKlf8onIT3PwvRECrX60iJYk6tWyqMsUfpyeliCF+q0ybp+x4beHMAOA19FZqAYcXqR
PYgmh+hJGl68ziOegrh6LcvrVrbGG2K+hHsEYmg/44ndLqOVHQEJ0pAUTuA8HepznnbfwlCvHwIM
073l9M/wQvFuasJcIk4HImyvIAO+rGeYzJ+NaH7rF3ZmGS2Fg7nkwwvB4ZUPfMM82OIUfH55bCiu
buVXdbXB+1VkyaYayaLSyMUGc2Q4p7qaskPUhAGbgpS+v2EPcEyiBj0R73IPU/pKPCGEHHFadcZx
aEDASj9rNcbQbqyp3OcR7lKbZrlEzrisISgTzw8x/BsauaKaQ4Dq06iF0ytD6UkuYyl1hztoIjU4
bf3077emJI78NCJZ1G0o3LKRVBmc/snRMuycGqFjjBe8tFNZBJc+ml36Mnupg1UdQmvwUG8MR6SQ
y8GkNM8pCPSr49G1Ckmj3ZB8V1JOdNPnRZ1LppQyI865+35UwjAp3aK4ayyYFePSe/vVoa6l2Cxg
iG6D2Gkeu1qPzk7fxpvVSDe6Ob6URPFlcZaeTE7eXPqMw0c5ql4Q4qdi1aGLbLApoUbgzNpzDkfh
FGJt2Vev//4+Wb9WuSzLMkShC/2RhWNI1BP+NnvV4MI7kAf1JY9o/yz62F2UXNPzizo6xcYRqFcv
iMONWvLeEQHX9XaBPVLTXsmo3Y3N765Rc/tCLKHB7q+jL3PQrQtbmw/cxfAg5B2s22Hqhf5EDx1+
Y18O86t7lv2eMArfLBMzdYRTGjOTXl57WspXXCrRPgoIA1P70tt4VLya8jFWbYCU6B1wucpNOBqm
9DQJYIe5FPWVveouLG3XB1YUQSSx1HeQaBu0IPan3pYIgrvkDSI93VU3hePc9o92mWKNiEbzqW3T
+7pKtOPsqrVvC0dkXe6naOifMrNtaVnoNVGVXbBD1ztc4m5x79BvAsxtKY9WJkYOnTHtok8TVXax
+dOU4C6xy/y0bqrjYjzVnVvcO/XYHMNy/M0SdD+ZkSqvZ/bwbd1T4yOVK8sfMLsgKNLjOhYaIzI2
w+1CH3wAOuSy3TkiCsWEbRTti4ActEr0/KX0kU3ZIwVJ2KB4Ea+EnQ5kUlTqTR4l4qgMqo86VKJT
oranSGTP0Ksrbp5jwZdraWpCD0BSF2u7iUky2pm69Y3yLQ360XIQwUJuWTNnHYjLu3UEXCpt9leW
SV0DFo5TaxuHjMdLpPIF6qcrcj9VWSxNczD5UiLdmKSe9UYMOqUkk0KyOSt75u9c+ssaT7QEqDgk
0XIkgexIQhXJCMQNi3BRrdq6I9H0TsgHoiTRdK0N/p+zamPIIy9LFyShPEmtTZZFX9wgnvar9i3J
vznw6w4rBqIpMoQag2bvxwmsh5NXxOu5/UtsBPN1NRsEBFRvVtQEunF7I1fedWxZu9KLbIJYsu5M
9tvxxwcchxbhqIE+bDOBybJFj3dS1Pqu4EmTlzRgk1tP2APkb0uER6Am/sjXGhJ/tEpv/XQOzNMw
zuo5yvXvR22mkDltGmv/iPGcByJRO+pkDEBjFT0oXm6epOVBljDtIfoE6Xxl69DfmhEOk7uwW6uF
cF6eEoV6WObwJGs9sdWRimGMyGwx0z3Xw/jiDLRHgTkcIyiY0SNG5M8BPsYRcuUOVU5IpN9QPTXZ
O4nNz1K+P1QRMTJ1QrZAuwXPHIBVDdrboI4ge2MkS+sKAh/CH1rJ6lZuSHG9KFfR1iv+kImb5gCv
pnPreC1J1OT6nQAYvbmT/obzb58qTvfak0JCSXYKbZfJbIQaJE6tfPhARjXduw5wIASs6qkKk5LS
AAOUUFIiBmRXZSftQ4II9eDVmLpwwc9Y4iwb08iotbtQgNdSDC/7OGkvjhTOB7a/qk5GW4uvdHQZ
L8WLSN7LezrPVA+1B/6cdJ81SeBbS25ce89MfIC7RzkAVmXdn9fBLAD3j8yY4D3JEZAYzFEH31uX
+qNVdsXGQ/97dLjd98k8uBcKz91VpY+8Q7apPI0OOjAiYZoXJYnZG43tSHRI0Gw7fPSkjhvLQdqQ
BnHa1ZaGk773JQo0YH+JRN28eLMV7YNm1IgjFsFQJIezX2nmq8QOWZV1HymA3htdZNvj/FO3uYGu
Jet7pkwGyLs0iic/rqPoivFGv2kkUK1Y/4Ewd4WFuaJMxld24F/kgVIGXwp1MB41ZAcbiT6zCbFb
6mQ6j1BceAuzBH1iTN1Qbq/igj1poVJ5MAeqPhlEs9el3LTEn6Qb5ARJguGYtf0mkwd/fYkmrJW1
L+zL+pd6JBY9asf2FIZJ+F5qkOD4U8CRJNk5qHUor6DUd5JgVgy4zCoPlzIMIrmCZfloX8jLa8xb
p7h3s5D/RXNU3jMvVj5i0sSX9wpOG/Q8iXsVlYQEDzxemHa+GoCoMIlEOOK7+mHAq3IYewH3HLX7
qh2N+rfEJVBM8uyqZLRuWblXRvReam7nB8nYy2DsGptuYGzDaz8deDefViNRP4f6Ho+O9dxnkH2b
oP1OSCdxO97YdRscLBSnWwtArC+XcfLFxIom51Mro5lFEOlW5uPKYVbm5vapUe3cZnptdIywIqha
vmDUdzG560QU/HUtcdrsbt3TK8KKFOKeHTIrXkNd5buVYyzDW/LXVyRXha2bfgnL/E6AZw8Fxtjv
R7F6W5LQPkuRN1rw8K4MMP7xjrWgIZ5DKBVbEwv6ea3NksyynmJALPxsIRtGQ3X6UA9vntB7BUIN
Jo8MSDEb2jXwccr2NRoG82lhQqag4bP8jortYqG+6aZpQN8RxpwHzTkgp+defm+aZeO+sfW9MpEw
Kle1tgvTXMMq29rLcPlxPUJG9ON63aHU4+lEeAgz3k6wZAdKne7l/98Up96cpntZXA4QdO268ZF0
ej5nEpG/JH/Kf0rPjQLjgDUdyrwQV7NKwy8/KMY1iz11B3FZJBT9F4pCk0XCnxbXtmerdI4tB1it
Zbn/6IwmhWHOZmlll7Dt61fVQqWmamn4Jo9Ks1bWa/Io9IhSdKOv8skF8MW42bjm+iCjw2ovOaD4
DYvz6+oOot6eQKkbsdKypzhIKoRMngWil55zI37WBRBNjkUycNhDNnmgUU2zYlhAsLk878G8EDfq
qSqQ6nLa/QArUuPSXNTRLLHOETfinkS75rWZ3d9Dh+TuEj4QiufPKZ7tjW450X3QRvOTVrUv8jpQ
ymKXDHEPpM1zX9kfwMPwDnM7Tc8D2thHgiCepH5vhm536mPtkbLIsJGbjthsjI3RxrQLxdCyuoLW
BbMRv5hLdQwXWvmygIiCHFNWotRHVuH3jaNREx6V/q1onm1BwWxU3b7GJQQBgpz230HwElo2ulZz
sFMN6kKd3P8oGM4ZwDatblM/R05gNBEqbjUPpr2WElAtl6RiJToUAzQhHEwbr63qTVB7xnupxu5+
Lvph30hpYmhA3iYRr6gjVLuF2WAH52Vw53cLYcF2Xf9lqvPFcfryVroTzvsCcJiMFYqTGG9+ET8r
cXczlFEVRBx9Wxpt9JvaxIfSiI33yiprBDAk0MdedY/mLhQpLn2i9ner7maKsQOq86Ax+QwdfSvM
s3rgsP4uKvfBtMl5XAU3/75fMn5xvgh2iMEyFnIIG8t/+ulc8B2KCnn40uXu9PtSkWVGtDghLRyZ
0cjnbY/FNgiNN1dz09ciIssIR1t7bBpioNZPeyw161qZqg8IiTUk3G6/aul6y6P1mvhqIa/9/H2I
b2gUKmmxywucAdKHkZDjdU3b4eHf/1Tzl+KOw5YQR6HHc0Ia5z/rmpE6gAs23OECVtY55c7MSkIk
4uWtiqwTr9UQ5yktW3P+yAUuOXWNF4vW8FUtJwUAmnuioJ9A1xKtLTE3pLWznPuxf2aV/P1SHJY3
nnseRjyrdzMMKba+zfyhDcpIxZddc6EYt0Cjqowmzb6CUxyv9ZhWu7lpVMQTzs2FhjyCM/xgOIWX
nxbfZkInC7uIX/79DbEEpeqnYc9h+0ykDOYni9LCP4c9zbJpnMzmdKmwNlOEathWiu1E4EwnQObK
e+O5X9pp/CJXdZ2bHNMue5q1pH1MrEY7O5X3TW6ojcKKT9PQ7FPTC+9+4AnkUV4kQEa1Lt7NtmPX
O2swkKvPlL2asUV38pec2dUH9dAtnrOR1+a+Xi5NoZIfUlf6K/flYLzKw2NYNKyKvBKvqmhFyDE1
7OdT3MbGRQ6uQTUP1Evj5cyG7mqLraS6tM+07pL33JnGHbEc/yGwcf+Pt9MBdY74xbFpWf6zeBgE
DVY/SK3nVUVjdmqAZIassSKFPC1NGxBRPmKIaDdMdpm/hoYCGsuOszJiTVxcouvcrBIVReUhIgI3
okH1DFmjei76jgHdflfoS1wrIz2XTWO6KHYpvRDr6vlyRxEUyxmidHEXKj3iYkfvAIpU8wffHyzT
/wg7r+W2sW2LfhGqEDeAV+YoiRQtWX5ByQk5Z3z9Hdj0abndt7ofGg2AtE1R5A5rzTmm+hpnIF5b
fTjIrVTVWdYqfCsUhRJl4Q6fw6C+DmHmXeCZfO9KdJRMB9a2z4gzaVpwbvKsms+kz9+C+0+fBt60
lNCAIeT3a9pEPnmwJBIEkGtPc19coIyIKOnBmY3tP1DfPJad59P5YINmGxrYlNlJZGeNWGulSh7J
fAkUYIQJU/uo39go2J4z0n8IV+rcpvNh3z3PV7Kqyq/Ef6h9F9O7AdpRtsOzVnOO98H13783mjGv
B/7+xRHUjjVHozwPdelPDzy6VqdXUNweeVK+ZyCcrl1DqroduxvkKvXGIYR9rpZULh0/iOuvZkhN
P+vG17pvvhXYT9hieA8SUEt6Rrp2cVxtFIf5fuy1aSlxUqWuYuyaV6J3GYupuXtlon8t+9TC0h4Z
n9MbW+f8aJPIU6jeMynX/lkepI/eqxLnlwimaXSAD+BGCFmGMf4BcqPL8GuljF0ZATNR0kuUF+m3
AtQG6PnqVAUzK2eunLWOjtxuqplHp5geaPHuj1NyqFheo/QyESb6+n5Mavx2yCt+1YjUrA8v0p+O
YunJ8HriLQfrawMxdB06jQc9RyFhMDQELpMs2chvf2saT63AxTaE3vdELQJcybT5inYcL3jg7k2+
XBOH+xRE97Q+yBoDXkzlOBnqwrMMs18Rpuyzj9aUdZYcEggR1wBF7tIvs4e8IRLaDtzgiCyODV5h
eK95wWTnePzmVFssfH2qliCT4a3ZWXYgtYlIl/ljLA9eFgIfsMQRxR5rB6PYKrmx1RofAb9aXOJw
fACMqbxMqTsesZPC4dbJ09MUNdr6LTp/goSCa+QW7/k0EJyGXhf/dLVqoJKNqae+NEFGwhAE+Pun
WCFMfi0/GVnlkAIxW7z9rDB3jOKv01zNnghd/Q8H4z8DHFxVOK5Bacy1NJuFwt/rqXoaOq3pwM+t
Bje5hWOKNLdAdBlpEEpSU/8yNPxkWlvGz3lEln05MOCCvqRBOzj2L2k8Et5uM6TQT+cynFD2RuF0
j96op0+yOkfiI10QNQnYa+YHaRLHNI6mSrjq8R7clfXgZWP/plBJ/iZP8ubWwXS+kjpjLf1ci54M
PbDw1Ff6TqpmZokMPv0K9FNRX8B9Gf/RKhX/GPJdDXUJXSrb5v/izyGfNQFWrApefa4RblU0n7Me
/9dymNQAOyPK5Pt1VtP4U1oCm1ju9CfRNi9NGrRYzQCRyAHMxyF0bEpoJPISCEt7v9ScLdlioGZC
tVp4+O2eVIMKydDO88dsZrGo08dwrF69PlO2SoRG3u9JWdYUH9ur4mQC4gHeBgoBHvt7bA3Qbron
86mjQ1utheWTmpiRt0385uc0T1qklPBVCL+xsJLBc28N7Vunm+pF6dLZhxwp74lewl8lLjXmDwaF
51Jj0eJNRmDunN/pVAWIJqcxF9I8YjR8LKYgrbYuOL1/H4t1/R8iH8rwGDhZ0unIQBCC/P3zGUFo
y5tK8U+jyctLoh6Qse0kp3hE1DfEqMiRJIdfeX9fFIeGEuVnWC4hFS1WLc2hNNUf8kpOn35SVEur
UCGOMseYqtjjd8gulXDEIQoJ++lxgqYkJ/7M3PhU6ESLeGb+XijnHAUYHYHROCnUvN57tF1Uc+z2
1rGEW+NsUU6ho7IOKsiKLfXwrXHnRFlWW5NLIrSjFJi6lNY++AatdJSUymrUEGBaM0nuwxqttwnt
ljmpULedBdUWnuwNIaSzptd2gcGwBntnj2qpvmAFdzZNVKhLOXZPw7RLjTK4ZH4LZMYYLgiu9YUq
4c73aiXYNt5NEFWIuj7Zef0ezGaeaNKZ9z0U/45ONqUVlRTn0I8fPYQfCUvfa0+1Z63ZmOSCtk/2
uWgIb2hDlrBWQ6ksNi86JpSu1o1PzKjbeGjMe5xdSnMvSYtlWLULhJ7F1VZH80A7EbHrnJu514yw
fuszHyrkGNnODkN8/VhYCZtJhS11bAd4FEEtLZIY2yLlr0NSw9+89x+y0dj6JVs/JSvdRd1U3k4i
ryun3Q8eMyPrhBgIEow/e2zpiOuadxXsCRcNaVmLe26DohNbbgyuQwHN8fclOM2n0QZIpPY4r6bJ
1Z+c4dgrvFFDH8yeBZ4QO9e7rxjPyoDIOjdXsJGuCb+po5S7yH2sG4BQm2oXT4Gm+qvJBprrpd3G
hob00xLGnoy5+N2liUPgil1fK5HtwhlEGEetuUsCq3kuhogWp8lXTXp8m6R/qqyxWA6qwmwNtX9b
hM601/xJeTCyqly1XfgkMmTSSExoszNHfYzC2cjSA8+selYhkm18NWwfP84cp7q6evVQZwgwO1sl
P7n32n3XVubGxEzeiwrvVEZE8xwhD1/zu5ji8bGstO6Tg8jVMpKbVZn3kpZSMyxrYPvXGhLOIs02
cxD7oZ57aXoHdknFDneQPoTMwkBaAamDa2BtpH1THjpohutKVPri4548M6u2PFJJ3WtA0M6RM47b
JkvE8a7C//fxx/iHPNkl2wgxjMskAyXC/UMxUDiiZkk2uUew3tma/ZH1zB7YOBgpiWJyfSfv2Y22
cO19nbTx/dssv9INaoxdrJr0beevOZmm6MYcwrdsp26OIV6yu81qsD45haPf7xSN/bn16vZwb+fV
7smfEIHjLFXW4xCX2Pkmm8wx+iXSFy8d8nDBCL5WfFw4qZntRltj9/cfY7E7o5/+tixGN2HRcSXS
UtBxcP4YiuMRjmphoDfGpHwZsw4rJL6avdxRa/ZECV1rPuFANxktKWXJ+4OOjruIxmaf5hmi2cbp
qISWzl66taRvyw3S6cts5SK6oPhsV4xjsGOp9gjC2JzQGh6j0Q43MPcGQMpBtJH3/JSAy9ih12fb
NagHnapWlj47XupeaX7t6rYoXmnniiPVGvpyWUysxNQIYDNpTs/YAhoeTPqavpNyyKo0O5OSvAgG
52eg97/kb1VEmChscmq7eLCfulBED9BwltQRAsxs3JIHs8mLtW2RZf1xTz4lCbV9FE0Y0ubnqoW6
wDranmUYmhbbw5c4BlgkE9FkNprnUVRRe26FMdt0nXhJKqWvak2WZkOYtlpZyCzmno88UNKk+6On
n11nUPc6sL49V19iw7TVVWj/6GqMGxg09G47IE1FSAFIzCor5ayE5eHfvyi68w8oCJ8NVbMMDfY/
cqg/qw1dSFujGmO4cB48RQlVxbv607Jy59FIh5g3RyM5061e7RL+fGSkLonVpflq8kEyE7CFPm3h
Z4dl4kqe9Qkls5zCUixo35mW9+v+xzM+zmKybPEtYPalK5Yj+jrRIz81Mw0uNtv+Uv11hsz51z0s
je+FEU0H2YyfCPD7JQtSm/xtor65TSZ4+I4tim00n1nlTS7KRYLhPvTe9IQ13d/k24STUWOBzKsD
3QB64x3vtCppYKsMFv737Qx7Mof+DztIyIErq2/j17QZi70nOgYZOKP84KoLu8yq820QZMZ5Imdz
m3uOfs71ufuv4iqtvavC4glvb2Pi1TSwRlQe9LUCp0ONTPOtHeN1b+XwHlSyPMZCqbdm64ZrWe+Z
YrPeJlhkkUjM6V/Q0YJ1VcXPrYyOHFPSXePxVemL4bG0nOmih+Vn6YjPh7hd+xiId3mea6u7Xsaf
CAZMU0zWahZe5VogAfzvRX6y9VRFwSMJJCVw7avORvKSj92DjIIUzsT6SfrgcS2yNJqh2JaOz7NU
SmWTh7kBeUNFZ+kJ+v5OtZYZKPIsxxJuJUQ+yXWviILwALKDVKZeP8HcIs6CyWn1W4zyYL3HjC/H
RGBjdFM13/KKqRobbfbEOm58oJPpLKqWH5lcDzqtIeBktmngojx9GSE0OY2UBvsFlQNr59YKzEsy
qBl5k3ItA40nfvoVjQ9rw7yRHQLCoJZ3TzVNd1QEKlE6RWJThh+qfYDr/ZBhSrlrbXS+IWu/KJyl
pCvVFqAbCAXqsk+1t9H11I2tR9CZjBYYC4DfC5rCle60wCM0NINeWbyxqirOqpLwey99PPSq9Z7U
2icZMyNwCi2NptX3YnYDharZbbIwjFYK2W7Pf5xlKZOWNqgU7Y2nbpYytvwCDoAH35UJ7WJk4oR1
tBAY7qxsjJ2RDqiDRcnTLCr17HPH3WTrL4bhXeMmtz7ZRYIkLU2sXRnwZg4+IuDpLQuoskjoVWYh
QxqZ0XcTAb3gfb19N/b1OUQ3ShbwNzkkFrr9gjCmu953zBgelJ2wF9Lz4A5ZeowLyMNBltN9zc5E
tNefWgJTpYjCrRIyTsjLnV8+S1j/LF95ycaa2CSs3cE8H8tD9NeZ6DdEPCun+08lFQnyQCrLtDXs
4odI3YpIA1Usx0n3h4WqNPn5fgpR7pAJpoAA2Nkq0FW/xTn2ZLlqterihhK7ZCzk+lmPA5zKzDpy
9y+ii1KG8VLGigZwhdHd8PKK1HyK0sK5/vvATVXr79M6XjWGbNs2VNckGY1t1t93WGzls7BsFf14
3yT4KjJq0ebsPxI3aB5MX1DUpmC3ThtIRCYQFVwJiASNrAZzmfLb7nzKOhqUcfxk7JtEU8Yn257i
019ayHZox4e8NPu9cBBN63adX6DpA0oDunYkR7xdynVzM6//G4wyqxal2TqjOnYu2m4ldUEtEjWC
4dZWAkaWpOGneM4JrOCxrZy0r49MbeqahT7RcPCDF5Nv+Xu5NXLYf+x8K52w7+cXP7b1bwABPk6g
OxJ1k8fAaiKasm5jY3zrNOslKhr0NllWbcoit15EGtvkGGTOftRD8TLnli+Uka6rWnrwwhrNOsSe
QwpLoKWfRs/5Dkwd2WZNKJVqJ83W9+3unJdzvhC2KmGFBAskRrOVTsQmcrF7VF6zlXLR0jDe8dfm
uyYtf8B2wtWQunm6CgjijgvMP6ZeidPHIU/MkLwHdmYf9+RZo42PNUrBlYEBb5M76IxkW1qn3rQl
Cc5ZkpNlrsSkNq+l4bzE+B9+eAQ9GKxhDn5Ptdcy4QXO5uNoCspFLQL1OUlr6so2uz/F0j8b5LxU
/RB+BcJLjac23ROYkHQv3E4c/TkKuA7YUVVRQXTfBBBMIzNTlrTq2mRUmS9lK9mviVhJs0mw0mt/
wJj3fiRI4q2u+d4GMLTKpnnrPdgMzkxQkgdvPsvMHI31qCHo1Cx1UbFQ3tMSi64E1cdXUouWRVFF
T/IWTfZ8WUo9L1kc7xBAhxdkRj/BfSQ/E7FM4978Cev2y4QVcEekgHHHoGKjGM44RNG71ONemUnX
WdcFy2Tkp9eFo6O+KPYksjKNQs5ayR8oVBJtqxs5NMK5gufEU/kfCQH/YJDxBTZobKvC4mejB2b8
sUehItc0ShzYR9LTxfZuRRqVboZ2qNNaGSO6S20Y0J8VXfxE3c0HtmEg12NZcru3dV1j+BGpZriD
+OND9S3VGy64WwyZ0lMoV9ZDjW65HjaywCdreqz2IzzP4ZcqIc3zQ4RnE+tD+Fi4CKa2WtWSKtFR
mdnHsZ3eypyUJzQy/VFOY0DtYKcH9bSuUvVb3vk2+hYrAZ5OELYjBUsiQWrNBh0OeJHbT5Wgh5ZA
ghdoIuQdMUz2kzaWOLEz9/BxKwrV1zEVw9LP0Omk5CMWD/fvRqWfWCwdiJXbU+fJyQCZfm9rKcCo
7tBH9i0M3PPAPCT5Y8WsYvdg1Wz9671nXFrBW1q41SkwiUKQh1bHMzINgoRk4ZfrdP7gSy/N1M8t
ckPtnyOBR5yvGyy2uvDpbYf6qrGgSJaVYJXVxp+DxPtBw1B5Hwk5B5mDsmmYfio+Q8h8MnJH6fPm
IZ3bbO5cZrUwLqe1VkAQpwIb50CU7voEVbSP6ODiU45++ZTgAzpkKv3wv25ZEzZjQxiXLsenBEW8
fajwdz5kggTUljHqq4dStcSs6rYnKdIvzdB5HFleqVZANdSMDG9HoRRlj/Z+p5C2UxzukDTjjZxZ
lrZbYjsICTVd+ppurasIWwXD6zB1PdCQJIVqpxuvLMq6/yhvs1mfg0Z+27Uiz3ZN9iW0P1X+M/7c
tRqINvyeRcMZm+MGsELErjUkKa6vikM3H+Tlx0Hec4A+LceUCC1/RG1GjkSRH7TMZ62B4Pz3m2br
5wdiDEEaytPfni+v5aHMrcfW6seN/Hs+7k+2kZFzSIDk8uORqar/9y/e/7KsFRHrA5hyOp9atOrF
/dCEQXnwGwPct7xJrll5kDflJSGyYOZBLqMNzQ7hOGUkg/3vbAA3vtTLplh+3JNPwZjIv/7x7D/+
8B+X8nny3sdf41P/3tbsZnpFlAelHH8dBqsGa62bLGoJ+TkMloWxsqvseCFP0xJ3/yJRyuxwP/3t
CY0SmVvVi7YtEkfeq/lJFiEL0xqnG++g9oopY58K/eTiZll6gfODjwPyuc60VphByd/Ym1XyaIXV
rLLtHhMofIsGcv3oQJkprHGbFvbKCm+WA20rCx9TnWmkjlqUlH54UuPuB/EPuzBzcYegj8N1uDaF
d6wbJ92MuQKOAs4QqQh9s1RqWCPxePPsGJ2RXa+MxjJAhmXglMx1V1KCV9nMldm0hsMDpWLMrYUz
hW8jbvQ4xz6G7i0pphdnmIOIEfsvi1R7zpPm1Q0U+jOBLtZ6qa8MPzgNSmmvnJwKfF5Fp1obSVn7
ipE93BC2sk7M7mvWZF/Y1hWLKGHFAzikn9wDaSyX2u1Yg/kozOHvqx3Dz+B/KfwgXM+5Wq7axQuv
67QFhbtbmmkXTxzN1spXY+Vhcdy7r8Ki4Bh45bnOu73nkgXnLAmYYQWR/7BdHQQgq0C+F2Gj3zAY
LIBe3CqHljVLpmzV9czHuXYqSHVcDIZ+jLSlEio/TOydBqXAVZcGn7Lkos8dC2sHAf7Ups+xmVcH
lijP6Jwo1/sMZZP1Q5TjNU8cAhf9J5NgEVsNoqVNBdTzQUiCGFyaJglzqr5wPSqcvK0K+mjAesso
EEhs637fJwZRI3M6SkkZweyuZjCVi3wi+g/pIfCEsDxlvrp0KxYVlOd2kc1s6FVfGjDwKzUlbqVF
oVxpsGUnb0dYX7Bgk0EWh8ZKv1TsU+daD3HlPvG9VPlk2ho+IUhZFPARGnVsHRoNTwJZ7+92hmGw
zJ/agZwvf2D9kSRfTS8SK4sszxRMMeiiQ+oQF9wGhEOQHkHZqPw2oXZhir96UfiMX3JNa+uCk2fA
FHKjufndLLRHs3rXY3cXx0eVNg6OLvHi2Khbs3Lfmr29TFwzW0y69mLn6ioNunqTGsULeLev3TRN
C9OA9Olbz6m4hT36Vvg8y6rLN0bXhku+16TI1jjYDYIjqjodllEc7sMO/aod/kj7m8XHGhbLm8B+
ty5H/7myhmuUMW+U+lsWKU9Kw3q0V98wyZKo1egOoGqSI71ufCF9vFyo9YTJN8yXdaYTLWLjY3fN
tzwzyCxIjdVIlFZiiAMt2WxVFuED3SsK1s0bBN9u0SL2iXiJ1RguiBv8kSnVd3NwW8iDYz0tR7fo
dxlsPrvwh4ldd1ZAWvbyg+NPO2VQxm1fJ+UBWUZxGCF9JIuPa7ejB5537UaOTfIgx0Y5Psmzjwfk
eCkvWRdqs+eAgNh5SJTjoq85DIlyHJQ35UGOhXigUA3K699OI8iSXqoau1C440ijIO+ygzwEbi/4
KCc2sXqmi9RYS7ODNk858kw+58/Lv55yf3S+lGfp/W9oSJKkpZ+u5Mv/+EGylGy/Wf+XHeThPi98
3GQZRDqqfAjfBj+FfF8+niovG7MLF+ng+2uQn7wHxvyvO3j173OFPPu4Jy9tXgLS6b+eIx++/+mP
p7eZ9dVE1b0uajaHRzHP2D0JDr9O5SQM6Sug+4JitodKv7MqUJJySgumkCj1JRVpj+Gf2HpFYUgL
5vVA0I1pw5jIXyev/SZ+DegXLwbyUBdmTYMH7Il50dSiQ7uIK0FHj7WS4sU4zykCyUofSVDOAjVF
65QTm12VME7fbhZuGjLSjT7DX9UUu2piTGclMOAdryfSDcZu6RdYjL2y167ueGVjYMGA404WpAaj
SRKjP+aeKL+oTl49WKG7IPsMK/9s8pbL2pCY+AUBNEDV5vXgaCOpV2t7z84J0KxjOWKrBISjQ4+c
Vp3v477uk+RgmKRJyJpb2JS4ygCb72W3Iu3I5kAn/iys0T5Mjo8zbN720OwIm+FTAvnkkz8sA6Jx
aM0t8k+5r7FZQIzDniD5pTGRahN5kPdcLUe8Mb9dpVEz4EzosO1Z+mnNB1/UJhA6mHVwCTB87coC
kFOaiu45sVTv4LYG9qsCVebSCbVjGYBFGSIjOZtj9NNUdHKN4J1emB6IlFLDes27FL8zO9qQ8b4q
dlSvnGkYsSy47WMxIVjC2bIwsti9pW2tPhSm+yyvVCUNn3v8E/LqfsBrQYXKvah2796cOHoHdiVO
Edh2a7RuiesQRlcDKSU/BPC4n8Lb95S5kcolwnwoJHFlLeUljX6KU20WLhB5bmiipGS2Gc0Fx/LG
7JqUCC8q6Ng0zKv824RTvYGxtc7yn5oC8b0KAuwCY3AhxZRfbjFvB7L5kCsh5Vwr8Sm2dl/8obbe
55Mpsa33Yai/5KIQ7xMnaMaHN7JRF1FqtJgVQvFYRq73gJvDWMgoadOcfj1Qzw+YrbFrcuXQCBtz
SuYJCkcUVNu5XC1BBli7jqOhNk959NSHVvwSFkH6pE+QW2Y8azdmxn5UlWjGKy3aaegeJXnVdoYJ
vikSdp18tyd5r9ML+xAK70VetTM4W/PzW152D5oWKheWG/YV8sYB91V2Dct6B5gS5loX6IduKE+/
/EzcsjNn3PUBK4iBIgAEheEVy3xJzW7qHwmhU4FWBvneZoY/RFl7KpM4wg+hEjikmxPamMlbJyJz
n9P5o2qWlg2Cwbq57tRoqybQxGKy+a15LNoehFWmKqNJEvBKiGHwHQiF8tLtrOChb+lJQNM5Bx7J
2qUGQTVoGzUhrkp7Neu2XtSeq2z7JnGe8iylshN31ftkhKxHc9O/tLalnjA/4qmdHyi08Ji2OENs
M8t29CPIAyf2N4hoTOpK6x/HCGGVgifshu+Zz3vK9qyvrVvW2NptBLrII3XqZpRm83aJH/5RY0n6
0MSivRWu3ix7xY730s7rRq2HE5FArnGAVZLqmb/SLfJrkmTOQ5gPnuuGeNCZoOf7EGODZZ6JCxkG
4jwQ7HPH0eReGS1YCWHbmipxFvBol4PNV+/OFx0c8ktkfXoi/Lcn34qN9zBs3DiLNwNj81ke0C28
VXbpbmtyZu+35P06yjAF+R3YdWQDDblJFEZY71UL6E9sWkX3RZ20ZodlTAFzrzTaOexfJUcFOsi+
rh3szm4QLHssCOdu6KZrbbk3pTbEWyJGd0W73j+oQTC+toiBGD7tt0atmy2fR7CtfnPNXZd4xKEp
nnVHIdorz7q9U9nm4e7V82ET7+74UtO3qITa6AWbbNjWWlaeP84Mtf39npX0qOiaWhNbqyZf3SgI
xEobUAUyAV3LvXMj4ulRDYFfkfyAUQ/h3iKv2nQxJ2as/lAHfOgEcvSsKyOdgUpuiZ9zjli/56xb
RXN2jGkjQ9g7nyD5PhQGK0oCyZFiZ7fQi7t11XjmGVbQuGciVneTYygPSG6sFeL4Rd6b054KSndz
KoJs6jhGzzhf4vuNiZpwyBZute7mxjSY7zhJ1xvH+/tqRQ6Ms0RcilqUD2WHbUO+3wHpgctU9cZz
aoT61Qtq1q78HiJRaktqoUsxBdaJrKz+mIdJDWqYcCFTIY8CImFxNFxkrtPgQBNWHWguGCLiGbc7
DWH5Jny9XaKF6fZqmWD1CNMNDr/wc1b15YLWWfkgutF/adjjFNBrPqN3KY/AiCmetEV5VZTpfZiS
qwTzup5+7rOp/Dx1urISDVubuGYVH9UOlHw3+2aKut9WmdOfJW5OXoZW/lPekocJ083u7jaOaqx1
vFDvQgaNkifJJZwvjBGDvBWKi3zIDRkaA9cZt2pGlkks9G+FEw6nPBfWcx+DEkrL594IuPgRmUDw
bC9xT1Hc01un8aH3fnkz40aws8zPpAXlVyMVZvnVcdpi78PKEMI0frrkBOO+G74p7LTQPro1+8D8
a6P0EXpLROlh/wNlGSrjMm9vozXEzOSmfRwnPrgk7ywBN5fWwUrjx16Jin2ZvgRqDjil7YNylUnq
ekIjFHIWe6PIysanUM9jmNqknlUdElqb1lioGGtVS8ad3RflW+xWeBOL8nUY+l1tRexxA/07soD4
ycnL4qlynmR5+U7pn3RF0Ma01PZH7MXezZ9CsVBgXV0m7h791vjaktO3ki1NIg6UZcUi6SAp0dWE
oZ44zrgYg0M/c0qlSW0wpvAx0hZWOiSoB6x4Heh2dxudSV/VdkqoH1lBtzAesKtNzYi4lEf7qjbX
qExZO6GYWyrOkL83FajtuTovcESTGzaotwgyINZhUWO6HeNHP2tAICnORphh8dolbbPSsMXvzfnS
jdJ3+NzDYxy36kMg3LcIAoBpBNXZn2VmsoMy37K1qiLxChj9XdhuKC5NAioEp49c5aCmvIPG5R2/
3Gbon0RA12oSwniCmUzWTp+9aQ0t94/7peG2K2rU7vLOqfcy6yJlaYoPTc7Upze77HCzqfDuPF80
+6jDHjomqvd1zH+CL7U/z2Q/qecwBr5XgAOslbxMmKV1M8h+C4VN2wkgazSO67GvqPsiH15Sz9C3
A/4YNqt8rseeyk8qhHVivs5fU+bcUa2Sm07fZ1OURA4kaTuu2RcYJ9T/I9/moNr49ApukR2ic6NU
bumFBoW4yG4EqnckWQTOru7d9FZpQPUUYybND82m0pT0tTKgFUDZVa+wuvpDnqvdml5m8qJUyl7C
B6xp8k/EIfUL2RxPdeOEGiBc2DIuKi+Kmf+QENSqTeh2U9TN/oCOO5jPpvnex5nf12ht/noeJQ7K
j9HujyfkgpSZYcgIfTe1Y21jYNbV9P9n++TKF4rN6jFEIb8sVcNld96xCuS3zNtY5B2StvEd9kx4
lg2ACPnUuuwGdSMvB4Pqr0jacm9FvfkoD4w37yqg099uaRTuHp1yZcxPsgfmWx9mwBaxT7rsNGwm
mqHUVyBLzXUOHowUfx+4irusfaM62Dj/cWBU+oOosnwtvMLG0uMHy9DrxVupDTeawOpPF8yDqz7i
k48vXeRWT7mineX25a8rwwKeRxvE3vgmhQRdpxmAbJpgUduGBxBp44ZfZ/Acu1qIk85ayF2R3CkV
AxBE+Qx5Tz4jq9mfK6Rj2YSt7uWeoVD9k84e+EnuGXQDeMRQNLB/5x1HHPKdnxR72slHk2qINiU9
CbC6Sb3NeoxOFD+n5osvRoh+laqxwNOUl7qoxLYwTVxI82WaZNVKzEmSatE4Z4vUmAX9oR3+1ewN
nHiw5tfQnnJciWfV7VkadK77xaycZS5Ch60QkzVN4oEUwya/umlKmVmh88QCR0MmMPOnay/87tbh
zhzDfGN5LAXyENUfr8u48k1T1jGptbDEbOwEULZ3ERWjB+7l6xYA9VoJIxeaRKac7bh8rPx22o9a
h47JJW19FQYOuO750Sb5iT8450cYYRM7GQIOj5YV8cn0YJKwpN7XusNDNrnVhu8mm5CGZDaG/83U
FeOR7suvg2H4uAezyBiQZVuPIfLEo+8GDjEF/ekOGpCXWdycJmNcdaWvLWtWz0usVfjIzUa3z/dT
JXmgAbloq7A5QYsNhgX4nfwsDyx28nM9Jf3Kbi11GQKGGgNTeZQaPkpb2tqa4mAtdX1Gg6hAzN7T
aqrMS5dBcZ0a/ZOfGuZlnCVt2jv9fOwEsX2U8E/Jf2hqu910enBVWGM/SoWlakbXtAZvM1E2fDBj
76VXlYt8vJwFmQPPdudnRwEynb61bkI516aivpjKND2wMU1YmE0Y+s3OAmpqvra5me+MGXk7idTq
V5reaYdErjb1JntMknqtzl9IiKIscAeQaHZb0XiZ70GQxMCPyaJNvO+p2drnSiTFIqR9vEL2jkda
LY2XuxYhVPyNGZjklJNGMeLAYqMYrROyJEvPVS+4qBJMloB0Z49pmE3NgWzUN3/SPynQ2/18/GJS
PtjQKkg38rXIV4AcYpEmRYNQVjOOdt780F1PWaN6rO6G5rQYf10G1ZdYLbKLmpnjxa+P8s/LQ1n2
5MvILrKTuiudNFCN6J2BGBKHNF5JK5eyrwxx+z6o88+55TePPV8pJimI46R4J4N2cwq7vyhWScIn
i8BlaVdIo7mFfEK71cQ6L6htQmKD2b4oclXZVn1NeZCUdKJYUGmuE6e+YmpPcRiW6cmyRufcostC
Q1eV72WWLRWfwB2HJuiirS146Gmob7KcHTl8Ykpeegz+3eiwbVTjE43Zc0q7/LcD4oRuneFaXGZl
88hIE3//2wkFgeR+p5+Zp6rf7dBEoHoqDYKS5+oPuytwWqWi7KKkC095Vv4U8xdWHloAn0chmo0q
v6/yXmM440NREUeu5cqjZpvRWgKlRa+NTz5lj6Nn1Zf7rS7O9neK+b3fmWT3/W1HyrZuHgPkZZ9N
ZqbAGD83ATxANvxIhFh/brogKbdDGHRsAMLsKGneKT2lFs0c/ulypDSmWDsibrt1PoRimSkJfI3J
ckPCiqDlRdSd4X0kWDVsM/xqEk2cO73/Zuijj0pljocERr4rLHC10nGgxpWzl5flmOUPtc7OYG6Q
Tim6Nrshd1LiBD/uYVE7t0Z8MZ38KC1d9+DatkK/bkc6rafoSMuVIt5Mc6iccf762NAd1GgINrhb
voVSdxS3w7iXzVsXr/yDrQwbid+Tt6ZMZQINyA+LLKg7MfbHY9uEzf8xd2a7cWNbtv2VQr4zi31z
Uec8kNF36mVJL4Qsyez7zfbr7yDlLDt9EnmqcF8uYASC0TioCJJ777XmHPN2KMevtmT0n1sJhqpN
hkpi5ZeYm3VkIwe1nEoXuTkd3KTuDguT12dhfQyH8nYkGeP6e5FzqJjeKzHJxZWNCn6aqQbzzRJ0
Q20A17U9HZuo232GFpJ1aMCkcYpV1UgtUSrMzJIgeE4JA7kiAxrJBtJ+Lgs7RB9Ews9XlrCtPhBp
5Mdlq0uz+Ipono1029liegXKqK7SMQRyWcfxbUdOo7s8UTSJcLWyQ16li47llqjXi9VswVL+SAB3
Jo0FKqvyDcKv6tga9a6H2vacN+A9Zz7wKMnESjpSd4q6Or00be/ypdBIMOmW6KRvf9778VhfIhsX
owmJwQpvSUIhJ3gqgxNcteSIX6LYNiKQrunrY8VGvnQo5Rp9jyV5RVuOL6oV++u4RTym1E50E6b6
DiRGgvoltq7NYpLOaoGSNK/gaWeFelfIY+7aOlKgpQJnLvM0OXNopBi5tJv06qTLvvIUJZHF3Dgr
ziwtcFfgH0UsCUo5cyJxb3cWI6URdR/4WhiJkXMbWrOaCOM+RpXy/ebHZmW13YGRQxoREQGnwH9d
vcIce1vu2F3w050KC1pCtUgRBKdBthOznDeHD8NZF9j3nxUfrXUgtVAB2PRdIpPyamT7z3PfiPLg
QoEOMnpd9Gt8vOUFQ+p5QXHSRgIukdVXC4qTeCAJfUz/mKooRBZ9ZNkHzrqW1PZzEMjnzRBUx8ZM
z6i702dFq7F0FkgzRLAbs8l/sU1pcicqW4YuW9eBhIEjUY18rwZFd9VKNvS+Jo1YkGOADyQtd8e5
hLrckwJ9eGZJCp52vpebaFTmGpIHFwogoJOTXoS7xluQ0mZbQhyY+uoo7AGU/Q0I2/7W6UbzE0IY
hWXpJp2qQOKVk3Pts3yUney2VSomp50T+G6hlel+Mc6GDZJCo57uWrm+olhJOVExQE3qaG3XbWxL
N4HqLa9M2vmAVJWrDPPk/jPt4vP0zPDUhC3RMQuMXJMUUmVT33Wm2MaHwZxJFk53IgAyIEdp3s6E
JNapxNJqCPLvT5eBdY+Js9trJFFdLQAa4GXdVF5BMh7XkeRb+0TyVzQLzfegMljITBOVyjakNsbJ
tTjGp6p3NmnPommBC9iZhkd39isRl+JlEaORqk5QgayZXpX6xDOrOgtmh9lvL6b3oh30K8I/w73U
KyTKTAyCouFUnSpnXBtSO6yX8TBWovCMFiw4K4ZBeaQBp94auovGKX7VfCqskPaCKznV+wPiqhdm
UarXyGF66Ufb3/zVvSJVf362eA31VnI/8fFD1UeHkJ7sYhIpsKdA9pvEWc1S67IsCulhPshalF6l
Uc3ZOicsRAq9y6lN1SsR2dGeQji2dFDf10XQfrVr9TawogSnCXH3y70cVoxX0uI+T504L56y3or4
+rJx+vSULQWA5TFVogUVvVWzwRBTWnMkji10tazj4hNDV5ocs9lOYT3tdTVIr6kDtF5TMSsRk5QQ
EeZTRpK8bq4k6ZIw7oZ0cL4X8HbLcLcIhWoWgjtblIgmZxpcqVfd+VMbnsIl8QYj+sYnDtsl0sdW
lXInl5qy7+fUPD0yM0+vGxl/CBdMd3lQRvcw+v0hE3jml0+v6xGam0Y6Yj7XuNIWGEUpTHpB7NVy
E6LU5OrX7itJSCdR2eYO6RsEizitnsxP97Ue3yFfBWPBGHGm1tHsjADzI3BLmmcoV7dSVJt3lQw8
quu7HOBQVu/aDgixAQP6xKy3e+yM3pVbSmd+9uAUSB4TiXfD+8rIa9HNO9oQJCBo93YUmO8TclwW
gvlXQ9FHL4Nbi2xzUl2pYJzMC636stwjFaf+0ndcL6VYIxyg7jBDzuOsw3svHRw6ezFjK01jnD8V
WRxNNmTqTKzSBiMl0Fw39h3luSdefONDVtooo7r+5NVVIjRhKGq3Wk6nY6iQOkqqZD1B8TyYUlkT
3K692VEVPADmsjZ2lUj71ozy69ZSS69F6P1m9W5QjvpG04iXpl/Uu7CFxdNyr1dBTIgxvyxTHSMB
4yKoFCGtTrKTMKFNW/yX6LdS3CQmlLSCXLejnEy3cmtJm0hP28dKNq9KzZH2xoS9Wjdgs412SLdG
h0WAqR7XTxXv0xrBhWTDL6X6Vj+3YOUWP/+QGRsJH9VueVgx/vLhvr1G7u7f5HJx36V1dJvIrqA+
hT1SVlEQmBSVTKw3wySFN04Xx5TOiB3E9SI91oourTOmlNtlE6tG7HVt1R2NIJ+x8eF160PJpb9n
vqcoMBLEYa86oUUetejkqrMrccibXtvEhITf/3itSlwVg3Xx6qQqzWZqtcdhjozPDb/ZUFdSVznf
B/1Gmj4O9FPScAgzdMhGWqNLI4hKWN9BG+EYQ5o3jtPc/1ii+qrPzshE4GCdd5fv3GYVIaEShhgc
yR/k6lfV6yEjDpDC54zmckZWjb3llEdJlyjSzhB0p7e7YzAyZlbocA7LQFxrdcPhh96CsGTmrpL5
khjVbSHZzoOvh5hw6t7apWpQ0k+j/TkYAxbdacCzOirtNaUNbI5/oKMngHf7Nib5YHnMMAzwjQk2
lHAYZ35QQp8njqkBJQRJPodheaIgMdyVPaogLI+omUUaPqe5Wq5aFngHJyzMJ+vaiY30kLcsgeRM
7W+BdHmSKeWd57DQVXAi32CeoWemCsKZCd44NXMHFwyDilaGQAeriL8tEJPlZvmqDYeXjjIyy2VN
QcLBS6WpEtMH9TAmmXT4adSak/ZiUgJdg/i/Hb2v7p7istgybUfaM29Gc3c4Uu1vy1YwkOQw6MOl
ybRgVSumtf486yutqg5q1rzEePVXY4YmCl27RTQTmlrfswZDvzZmNe1yI0zjobTM6PjjoYzsyhla
nWhy8l5zXZ+z8vIJm3EDCHQthoDlUoQrxcmMciOU+UwoU5sukTb3teeljmRm6rFt2mc7YUAf0qk/
L4vExvYDIhOk7rxAxJjufX/2x+uWl4DD7z9fsjwRmA5MK62yLrZGXcbu2mGzzF3wPyU3OUKIZaso
ScT4nosE6nsbG1+GQgi66UXlTWNcf4vq7HosaXnHZcHS3KrlL4IgPG9SBvNuHFIDCkvZXNt5PKEi
JUw2xdy/s8Ms+z6MDUJO1sVcYlmV1nhuDLM7DFaGIMCcM1CMUUGhoxLjOUfiZdJYbiiLc90wsrva
J3EsU1UEEkN+pyajJzUGk8ue2bsgBNqrQ0tdL34Q6sya9zkP7if/Rq8SpO1zdUS1yNYF1x18/k8W
YPnPTR8+711bJ57z3w8tb1he8eP9QZhzeXWwCDg5kWJ0+LMtx8tDXGTEByyPqYTFbps5kBwlenjL
nPuhAiL2XNHCX/cCLIOUOiVLNJRbQ78yYPS/Sgnfpu9YQO98hP+CBNtdUVvaHdxcxD5mYr6VXX1s
9CB8GkhkI9MoTo9Y27edafdbU4X2OoFg/wwds+V206SO9BRiFFhH2EY2ZpZhXmN4at1FWLNIQwK/
tYENas9FPzQ3jdkflj2rmhgPYZP4h0JVxJdIYvI977GDBoQOZdztUsnKmlXqflYU4gMCre4u0GRo
YUK/WfDnCPbwFvTYjkIOBlfH0PK9zNGWwPsYjXbLTxzMm1GnbwtqMmtjZvOKgrZ1EoIfn7eWG+Iq
COAtpWLzuYRBiN25dqqUXyxjXOk0cggQnBigKyoBuWZ8LA53LQk1+tD2h9yH49HQxq9LKfMvi5rL
M0ZoXZTa8vjS52Yzp7g23wAjZOIH8X156Me1gMXNymyVErgwlwdZ+AnROORx+X1sb6NAkfckDPiX
ikN7FWhN/wT5hcSdb7rWS49aNXQHvUgmb9mspKzctLqtbpZNJmylh3TD2KHlbjCKWVA/fVLrZjVP
SP6uayjx7AFpqRwm5T20yQETq9rcKrj5zla9LYSDAkjOw0M91MYd1jt1l/SO8Pwx9E+B1T8uhrJE
j0YcjIG5Cw3AJV40b+taiQ/FDkY3H0cclGn96df/YdrP/P6nx3VVOmtGFCLwQqJRdJBvMlt//KHQ
oKuQ/iHgILe+RKuxCDuWV0SVDRiAkPpV5XQ0j5KowTuswZlwJJjyZiMfojm5RYJkcC1aggvx7n5L
LdxQhdIWD0hMW89hEPq8tzwm4maPPrREHFlRF4LjtZ34+w6mTkE9aNJx3Rm2cg/zRbgJgcVvKrHM
C3GgtbQrq5SGZ1SCkyclFuHCaq55sU7iGCovlH1zbKRZwhOPeqM+KnJvPDaj4+obZyGp6UmWIo40
o+1SAdJsYlcD1Vg53RQCW2CayLViJGlSLgnmHH0AKMV0WB5bbhqfFAAfO4mk1xstpwKeKiZooIRJ
3sUXMbmM2nAdBvno2UE4HLRRfxth+90JTPYHup7aOlBYb0FBjflJ3QgTzpah0+D6QcwfoVf0Ypft
VvTZJpAqbVuycLhkCTQmS0Wa1xXBtF02fzwR4deac3Te8KGMBOKO+fUyAV1uyhYlssqMLCXWd5nu
E0AfnOuhLY+lonnBTJ/utaA99YBLly1HMAymcQtxbh7xgsrf65FDO3U5DqEhUQ7GWCIJAuOhcWEn
/bHEXO7ZbU7dS4WtvGyGCM2FlPmHGnEF+SjNaSksf1aXeyJRIqilboACzXOSKvpK++OUJ1b+SEkv
3SVx32wNg2yZT6uPCLtdjRCRsUeh2qc5otplYvAvqZV9v2myJAVNJhM7S4O12TQdUTNh1N32NFpW
f3WvqOCHSNGg7GimlhlJsQ6styp/oFAx17mjEO0M4Vc2Wh7uxBqB6q4iXzdDQOM3MK39OOOf0qH/
EqotUot5y8qRlkQTVZN5a7DUD6ftxk0UVfoJFrr8SXIaLesF/155q9UBkZS0LdDzU2/5XKNXmeVv
FNF1CCpLyTrUiuouM9vUCPcwwIe7BK34RsMCuLOUxP7SOI23ALiy+XFlfhzkI9GK+mX5wjvNbFYl
YZirpZ4fmlSEv3c+KrPC4MmXWOn+13qQzO/f8/LtkqesrXO5FqCMhm+BrapXPVEfe1tlbr8MyBo/
1+dmFZv+GuOKulWowq2JM0i3yyRp2UyHBDi/M2peGfvdk953FLJqJi4zsjJFM3sKTMm6bjrkTBW9
l9eu1d4NoWu3RqNpBynny1neYCjzKj56yJocDkWdbnqnqvYJNcMHshKv6s6eXi2npdteOvGlpO16
ZZsTAbgGLe7I6rJLToxNn5na+3xH0qvPO+P8SK9HZzBZ+vvIHVhFBk3R5DlsFeEpEIyPxqI9SMIz
SlHrZsJweh+PJOjNPffK961TDpvR1eZXqVlGJbSk17G8KQoHwfy2ywi8Hrpty8+6N1M93AtbL88w
KCoKg115Y2YiXfXU9x66nKUjEhj/pQBLPRLb8k2wOilRGAE2l744pYVQS3emYxwM43UrkwScZ133
NanrKydW7YdBSv2tThTkNkX1bsAafDAM+QqcUXGjdnL2kIB97ijofAnqKLiYYB0/N7v4svh1//Nt
+D/BB3DRdAyIW/7nf7H9VpQk4AWh+GXzn/dFxr//mt/z36/58zv+eY7eagIevom/fdX2o7i8Zh/N
ry/60//Mp3/fu9WreP3TxjqnDTDetB/1ePvRtKlY9oK/Y37l//TJ//hY/pf7sfz4x2+v71nEtAhY
T/Qmfvv+1P79H7/BllBpZ+Ft/M+fP+T7K+a/4h+/uR+Qgtq0/ev3fbw2Yv5/tN8tw4HcN0NdZN3E
7tx/fD6j/C6rCmwTfX7ctuCf5AV5Ev/4TVJ/V0FQO45jEkRGhc/CZdYU7fKc8buhQFmlcQIizERd
ovz2xx7+6ef88fP+B6vd6yLKRcP+/Moco80HrFPWDUszMHZq6m9/CrioM7/ta6GTI5owmC+J1zA0
nmhmcaj31xX7sg4BD+6ZZ7gaPkYuj+pHjnDPC7NGrKM4Nv+Ni07R/mWn8JWapomIWpf5Q+WZvfpT
6kZhNwHUvHraFk6DJwmIJUO3eqM0zKSc0kdwgxLUtE9VhnvHB0ss/AJU5zTZ24cBaNCKcmiwkhzr
Jk4KVobSzglle93lY7SN1MGzSQbfD23tRharn8LP09UYaPtUELkyt8rcwICRzVIk9BK4oDgJxJmF
9rAOseCuUt/xXdbyaCy8QemVFaNfhN1ByGsYAB+kD08k1lWobPTENauo2E9C0zwpsx9abJdTYlbb
sma6PnWYuQvBFD5o8WRkGIUQ31+EDmWNpmzhYsjG2BtVX8O51j/RdnZHE9D5lMLR6pnokgMarWwb
TcdUSOh0hxFwsuKGJsnCIobiPNWSN9hFjhzM7lZtCjR7/uJke7pdmk7dlK+SCV9Lq3u5L2t7wLn2
KjO/Drb63Khi7nV19kXSQ6R2unFkyCRmCYNUoypPom9GRr++2xZgtJVKf3LKptwETkSl3gxv8EnC
U1aaJ+pO2r6hT+AC9ntOh4GfIesHV6j5UfUD/TAkb2nufwgENHs8PFcyv41lqvFK09uP3FC+GX5N
sG5ZHJ1mvngGcJqQ5HzpyaSHHmXddTJNh2yqFTcuW+ogXaG5Cke1lI2wcUO+Rp7kJ6ks1hKRvVJT
1pU/nfzfT62fT6VfiTSzGdphILWhx83ROrMz9KeDFnka7C9rYL5XslMkKkRbMZLYN58zTlZ+o0b9
+Pef+Cstik80Qe6a+pyupin6L6dJZlaBwb5MULkyfnjBypnSTOymdYhghSTOOcM1T1/+zafa//q5
fDJJZlyYdFuXtV//0q4vSXKP1a2ZtbcBRYSjVN3M0xXP7J3uWljpezpA9MW0C7S/zeJtmljFIbbq
L4nepfd45lN3sHaD4fuUS8tu1chqwrRCLTfg0+KThjwD+OegIO1R75O5RNF3ke3C5dRWXeinu6kj
8keWjFtFik+wo661sInv6lR6q0h2lyd9OGCysre1X+3xJNQApZ2N3zvRsZuzcCTNKvahnrFE0yvc
IJEjPZo2US4aje37nBla3Hf7jrWfGzvE7igjIsZ2FlOG6HG7OJK2YLkkjF9FcCzxQ6xt8HWumknN
Kqrx10qxBQ0/7T8EWRiwEHjtEPmupAXyMSNjZ1tFzZtBNwBzeQkQkYaoRHSFW80FjKrJm7NZEwtQ
ZTmRq5LzklFfv7Hrfq2AGrmWJmKCcf7Lc6pQe2fYvn9qA/EFPk97Z1shbpTOemlHMVHyp8Y8BEn4
RVFf45miZ0V0kn18l3PHcBNN4dcunr5Ksi8eydi+0YrpHTV1vGE6h+iAuU1B9FCKvBIflmSE6Qb/
+CA35X0fJ2ezCMUmIB7L1ZjiHqbEQf8GbKdTbot2fJcKzErVRD+VjLCVbFXVNhrH8Mqc4XFJBtNH
GBJWZqkb4BpDxGEUvaU+wfUvr4NH0+A7SAUZT13XDOSJjt1N3JkjBdVRXGlxAMGtt/tVUJqQAxL8
tY6tbQsrto4iFdaxm29yTJxe5+vOSlOC0KXb7TzaRvuE4ckgBbNtj00Pq6MW8nBKwvfWTMTBpoJ1
hP2bHJW8RjjVxvug6I0tcK+rGsvOrUAS5hOWyKUQuFgkydsgudgJZZpBsuxt3oSSq9SqehuOvZex
/t6blUvs+Ik4MP3NyKuHJNa0Lcqv5NBl584qgGEqGAYsLQhWWdaxuDPQ6+VWWnoFkrZNa0jyVREU
9lrz8SQUIlN3OvbBm7oLT5Tow0fLZv5I0PnDssUrw/OA/UMzxdmXkxyATBTTpZ6cbWbK1i4ILR/d
cHjShdl/mRLKrxUUN6RF/rPgV8670UsyWpXY+7O7flK+yf0D0tL8xh4JL3YsdcQHpVouZNX2JHIH
kJqp6ZuARuWxkh+KKOqvqWxmNKHk+BBPQ4oXUjQrJFzgXE1wS/2jUTjtUzpNeEn62t5ooxEdLRPF
GripzDO6Ir0U+pheAH7qG2lk7K4Med01bf2gpvQwgU9jKPGntZwWikegirTqtCKjU9Y/wyryd4kz
TleVtdYzMqAcU7sjmEe9LkrzUZhjtLJwbO7oLuk3U57vpxryjSNP0i3Jw6wfM7o2TEMIbxEqf4U2
uXbMFLuzjMTVn4pKmF+bJnpYAm0xVtwXg7VyepKBrN6EPJyl0iaMUPqGdtJ4FLM6r0bPv7XiIDrb
BZrUmKZc1mnpF8dIH6y2KD+ULqCLSs3RZ0pAyAQxqmYVP2cmxXdnNK/GSRdXFYWh2Ao9XzPqa0ZF
0J0mZYHh2TIyUhgd5Y3l9KwzH8dNJvn5lqmuh2+c3FkKxfc5GSLw0A5ZZ2dXCmehp4f+i6FFxiwq
XDemFVyphZMfHZE8l/C/D6mlpW6ugIcwerpkuTTsTQjN6zSpMnewnXWnMuSNYlyD9um9utbag9V2
yWrynXUl9/5NBIKiu2v08G6AubuLY5Hi6cpwvuGwVc2so9ljG1A73BQW2iYsdHTNmvaCNMHYwXJ/
7U286m18CArxbqYpzGXYP1R+vLBzcPmm4UM/JfdBIA8vjpDPiTKO2OtJPCPqjnleXG4VZbpHFlPc
9fwEYUCvZrL0lTzKELLrj9ZuqFkUw2PsZDifh7pe943mg4SDkywQUqx1R11LUp9uGwURgIwonByg
5mTxTlLBzJhgCGsj/CB6kQKu4Y5YdcTAH8Maqk/Sx6pnhtVdkoXWurV1RgjiWMnpOC515DYwiCmc
uf8mruRBy16JCti1jbDos7XKuksrPFv09S9yZhOIEJtHVc/b1cBS4RSkk+bRLqB+YFGo9YnQlnzg
Fm1g2ycTivytOTWPNsfIS49WfEVTeDfzS/cTGQLI6ZEvNIRkPIaW/VgmdDuDFMG07tfmVSxF6Szw
WJs9PFYa9NbJz1TIs5WxzrPWP4XjUG4J5YsIm67lK9sZ01Vt1a2XxcU5NNX2ObTBhaGCS89Daof3
g6QeQ8sUz1NJPZ0izp00CvhlItJ24MyI0Zu/ytKwY4bTvnFNGGBBHwS0AojzteAJrmbHzzpUCOso
K4t8EWBQnBmxY1+XibKWp8A5K1u0A8057bGwGfmcGGCSK+WjtYp0vJ2yklFTqCf9PuvtWzSHAB8b
hLilI86WaqC1tmjjtWGYXbWB+m6TmE4QacfEuJdWAGXjQyuM5noka8EzqIq/a/BBQxaZSbMrfOt9
XlXdqVIwXAJOCjerinKX+XRhy0nfRAZ6B1YEBz+FGzUb+0hg1UwCHTD15Xp6FaUTWemjwciURjdO
VuicW/gTDPvUUPq7boKG6TaVXhc/Z7TlqkuEZksDrsxPQ8BiiXYdOnV12kRB+mFXpnSDFmbfTNl9
CzLpABwqQb9tmmBA6Jsb0scAgHCdK6P9KHXOelLHcytF5UUud6ae5ockpe9kT/qzMZZX9qiZJ3tW
NRaNv1ccAXnAsQk/ona38uNnrWWyrwrGcCMfTFYtCJbLwXgZBiBkCfJe8A/luMmlxHRhwTNeq2CD
+py6km9Fx7ZP3kKFLZTDiKqiJt/I6kAkZ9Lj0JiHQ6mw03lNT05LoKe7uMzqdQHs39PRgisSEnzQ
s5IX202zTZzqS5NqpO6h9VjbjDGrPEIiYsdDCtiBnqAhMccwOgI+kSAAN66i507Y4t4BnUFjqdr6
U1E/FaTQMgfJOUzaZEvRsHInp5oOMmXQVdNYAWGtyE7rwSK/Ju4/nNzclYOdvQQlV+QmU4Sby9Hc
nR5ZL/aUvCKt39XN0N30vfqCJmXFmax+sUooHo1UVReHyPdVNeARzqeyIcZqcp59LDwNM8LJ0rod
mbDWqSogi0iaJLmcn2C6VZXrtIZGn3yGdQ9BcAsCyl5pPq1pGN7DIz439OPzCs2ZFJxAjSgfcBdI
bjccDOrWB8zkzRcOz50l+lm2n10LCH935SRv9dA8otDI7n1a3lzKaeoGcX4kGNVNg0Y+Z7DuvSJI
cxqt5XhVaemDpOvwP1PmaDFA3pgozaMUZ7kXhDM8LaUXVOhRsu4SJgjwiw/KGJZrPXlJu/A2UUFq
VBIXHz9SWPjXKbDBzHpyCmfHinrYMQzH9Hqr/UIyTeSqWAkgguuqaxl4/ceiccadTpZlSyDE1kmU
jGoocZQiCwIv9TubuMBpFwZpvI1p76JCwyiTd+VRlbUX0pgjonXiVSwPAVnKEAJ6VRtWrQRKmavl
6A6d1m60oEq3gMkj124toBZTftX1w7Cq4k56RIyDNBvj5VAUHx1MXeoCZbedJ40eQle4gwNJmKOM
46LB8kjYL0jlMI6+JkFUe3GjDjs/CHlXo+pXeFLfxoHinxbYK90BuZQIub9Ren5tQxXVOiw5o0gF
z69Vrqau3OXdoTEUtIAlhx9/fXJb4dAOuvbop0bmWXgZ1ijc/aMpBqKIuXJrflBdtAbqWNxwfCI/
xJ+YpU8BV5OHstE/WtPeVONAkr0NziVvtZvUGD0rla+zoNfP2AFKr4NrAF25mK57pTzHTVjS80ZQ
kQ/6x0CjRPhh9i7nBBwA2uxEUn4j2mQ0e8aZNNpnqKQj0useI8OOvN4QiWcmIL+sQbOupIEJkR22
AHQGg6EzC46E3PSrlpnXhhzbmxwb/q1eMd8gHR239nBn+e+TGOrrRkOvqpV7p1OGg9qQOiEkKgW0
vTeRlpFbWpsYoBPnpGTdLkQN7pVyD+OOHJCdYweXfoocL1OrE/N/DjErRgtq06nsWrw8zz6AwHvE
gM8MUm9cWbWdEiFBoVBueCKymMcLrjwcB6sKI0mHQ38nwUvK5wzd9pgirjqovf3QkUXrIUg7doF6
LCZSPLKgtPE0UUMJojcSISjB+Nk7UJOtZvKHa7J6p8Zljj0ifsnV9KtgfnRB2bTNiXpyc5/Iydys
CT0d8fZT/SVBJY22xIUWRLbp+jlSzSdkfvo+rsZXVj3ibGhxhocsS7Yc+P6KWR91bZEf9NmI1DBd
XPtJ/aUMnGFNRGWPVGbrEC3rEveBFLqxVku54X9Vgf6flZf/X+rU/z+WoE3F1hRHpyL7NzXoV2rQ
r5L7kUaizYM/laJ/vP+PWrT9u2VRsKViY5uGOpdd/6hFG7+TZKUB5qSswz2e+aMWrfxuyIpDkh1L
ZwdepwXQ849atPa7ps8AZmcuBlGNVv9XtWjt10gtg3mCyu6xg+yK/iv9fFQtOrNNoGyFUjGjKW+D
Jjikrb4emxNz0Pt5yYu5AflAvR5Rumsot3o/9wCeIlcp16bj06ltWYrjkOwh62YT1/P6GtL9ox5V
m7qucYsHByuYPJC66MCug146ybK//+k3+ItS4L/ERhsU5BzOcpVCvWXDS/xzLbDvE8raiqlsteIZ
JMgrmpWL1qkfhT5deik8K1W2kdqbQZZ3BjsWSTRpv1aBumIYqck5DBtU//7JL3jc8dIy3IqZ5yvy
e4UCa6oKKq73RgvMmfbg3++7MlfvfiLYmey7IsvUL0E/ara1VP9+qmOOZSgFQe0r20Fvr2Or3c4c
KmxqnghaTxnZY1peVqDuQknZlY7kpsaLkFAjdMGhG8U2lMvNv9klDr9/2SUFlh7FTnj11q9fp2+C
pGPRpW7bltBIJAI2DjtHHtDkXLpZy4f6o073pvHYpUymmemJHoV1uv37/fiXeLv5q1Et+hEc9hyr
5i8F17TRYsF8Xt1maXf0+3oz2OI4f0Uoh4/K1D3E+1xRd3lPd1EwygJeUNN+23AcAnXyRt1x+6Ha
tD6zDmOO90NYIQcBCyPqdzwoNf6JAsDBSf29kaBwDEAaxu8iK1cRx/Xf/zW/xk7Nf4yJwEenKWXK
yq+dH9NnVGVOoW2B9HiyjBa2Az/Z1msyZt35yEvUfi/TGvj7j6WJ8yvZ37CAiNIV44JhKTLf55/P
jlLWK6WKZHOrTRKB2wJh0JxU1j3JyS4S/qkQJE+GTGiKbpuPOeHiIT7+El2DQPQVu5KU4+mRL0gg
dmTYHh07ebPTI8sRKiqZ2Iz9RAUWTJCXmsT2ymGy7TMMQfNvYurZfcjpJpvZvR1UiFWDc5hfjQmg
nkFhdZ0Kr5XF124jF/Qr2NMPHNqXcnBOfZnS2Qs9w+G/ieVDRWBcOV06TpMgZ0+y9C6h7ZRG2ofo
jF2d07kPjFkRXqz9PjzgE9rbpriWsB0lxbQNwuyLfxu9OqiuRkdsR7W8jezylkSVY+zXoSvL8krT
Er6mdjuo6gVb3y2V6KNaKTs5DZmDZbdBnB20ckbGB5TSg4NUV5Rq68dJyu+RSB8Mn/XINdbzS+GB
Av/IHeVDJtJi3SfZfRZLQNUoSXjyTGCS4vwsC9r05kVnKRSozknY/ROADsDDmsEihHQP4sOoBBRT
d4r7/jxGLOw0o6P6mr9p9XChDOaWZQxyK+6e6hJUgHVgGbKblO6parLHrrFeetvftkmFl5IJpTVc
Ekt/IXJ5l6DVQON7imXYQ9U1lfNHoKkgS1hGG/WhljW3Llj2Sb3Ve3kx5R5V9istYn9yU6A0Q2pp
sC738kzCaJ8B6KZ+Ca49pEg1kVTknwgZe/NbRBdpLf1fxs6juW2kW8O/CFXoRt4yk6IoWlSgtUHJ
lgY5Z/z6+7S+zViaku9iFh5bItjoPn3CG3ZTil673vyuwlbQuBLbQOHee9SbEBj17prYcg6t1my6
gXMqCvOFPjFCHAnq5Dn4JWeerpMhdlSVCHssh47f1kYeDA56FElX0Llu0IB2MK9qPf2n+s+m5Kc/
Z9z5g/5ejMXvIHV2oOPfLZpIgGPyh45gvwj7/MaM9zGt4KQD9CcE/yi/dyt4m644dUVLp6PfxjU/
1HlMaUfFM++v48pKtGcVnPSyCpdysF+wqiDoDI/A1vZNztdjNgLv19eOalfptG9l23H0/X3SaUe6
3RvTZhdFvOhUTqSMHl4s4d61Wujv3d3oaZtZJPOiLfi9wvSGxfjb7cLblHfYiSpcTBhqTLVqx+M7
X0ZzjNXioWB4Y1f5vQrUmVduoqJ9UjCnVLcPEiCtURrhivb4S8Od4pnnlFFIMqHWxEadmh7Csdhl
8GVbSOU9FkRRS1Sdg0PHrWjGqnvvPLiOMS1wRhW38qxbhXOrDfND0kRiZ4+dvUlb1BKQcvRuQnxj
oX6tpyTmDBUrq5YzYkFdt9TaKkZ8/RKB7z8Km2ayI80KaidjJ5HTda/aYkFEa+98kEqnRCXhSDjN
bfBaxH6wyRJx8OsAicsW3b/AdFZjEZ0N5BaA1pS/TM97h0N9RjCmWczU0elo0uAahuekDY+07ZRe
dYzDFkSZ3EAslc4YlkrWdGlFreCZfFERt7dZNiJUWKdMgwb9F/qDuYBehhpMscOH9NWvWqxxZpjc
Lk00YQdMU9QnWna6orVDqcXvcZBvIttj0t9qm672Tw2NEHyDMcCojCFbDVrO7K5kFgGT/hbu/3WI
G7SyDj1gocLDdQr99WKid6URzrHreUZpG/tFPy1Rbo/umno+ZbP1ouKS5+QPYWCh3hGv/YAsgTco
G7wdM+1o116/UEGpcBmv0GXWKZvz7EdZdzd1Gh3kPy5dD3UCStA3mBIe6xqLgonOI7eDSp7GBIM2
8g+wwYw/W46grdr0m8bFcIIrTX1iW44XM6G2FsCBh63Bj7WQq+jSbVXuJV06V5G/V6NIUXTU8zOW
ZdUT6sQ3fe68j+iT57r+LEvtJpfjtcjNXSN1jGPkLq00LNoELPgBJ6Ma/tGSTgwipe2ZjsR6gKcW
FfeFWZ8iHTPJTOvoRqKhx+riKLTqs2pTtuEB/te7PTZP5UApHqdrrOV3qYeiGFcZUDPkhJG+qYer
SIr7KA9PDsOf8r7MEwSQNBUGhuaMZ825LIgPTrUe53Cfm+O8IQRuZeZeBh09S3r9iL9W1b2hJavG
iZeGX99ng9hJ7v9g6LZDXZ/z6AdmAsvg2ZSwvOSPBGZLp9s0qeRuxP27nKJDhQNF15GdkuwNJEHq
BUxks8Wgn4RTPxXas+9d1NHFYwt2Pv074gXtjpu2MRF3GK4pLhfcHE8qjeq6hkGb9wL7b9eLdwAN
W5VVqSzPTtHKB7Q5YCTNjH+tSDsqKtTEv3qukDg2dvRabui1PWhcslrSbcPQXNMEXhmROKVZv/2I
m+ySyO6QT+GmLtcDhAgc34kFfLKhn0ZSiQZl9zjWjk3+Ojn5Vvr3Vdqcm5quyuhyiIrMeqmqKVnw
Ll5Q5F9pWgU4nZJqFQfwahDTWAD2pb1qvOdm/qDDPA6HA8JvMF4jKpFs0XT9QuHEOn86eWl4kAEn
JOTcxLq5tFJbLHTmYZVTPODP5CfFI53yBhXZ6Rom8qQSA1T1JnSwirm9MazyzBBvUfZvncAbwFHe
CV2FcFNUPtAjvYPBcPj4BcwPf2OU9F5GGzrvuxJhwQ62Ki21ptnXYr7xHL1Ygg5ZpETpNfbCCTrz
5kOhpzRo2MVASJpFuJxR6V5oM2ywvnevY2/tK6mhQyzzB/VOVHGAgOOyMa/0QLeWhrcYgcPxzReV
0qVdt23b7ty21ZMKASH7DRDfluzCd2CakGYRJZ/y8GfO4A7tLNyqCfnsLOlygiBZqdYV/uY36u8G
dKhDa16jdzbhXqj+eubo1gZ3UM8npF7DaMXY1aPkVtnj53OazPxpFubWxhg8BsbdONq+RVNTHXnT
rjZaa+4NZ9iMY3CoY/2UxeZL1cpTX2ecOW1fEZNEg8KjU4A87Tg1xA06lQdncvXFB/5C63lfzqjS
2v42oKXV4OaRlvfqUk2H6ep75T3qUhitgCeYH8akPppavUG8B+OH7kzf66acOFpJs0U2Ej/AYOkV
zU3Tk/baVvZ7MFhL+TYFCZksSa5Z3Hdji1YYWSxGoIVmnwUDLEBarOromj8cz/hdld21m7LfES6Z
GbfuMIwSdf75ZHJUEdVfVCjPL5PRyliWHuGfsc7TvcjpbGOvs5A1H451ylZqZAmIQQ1DeAnNdmvV
1ktZi8dqRkqSlqbRMU2aGUuUYX+dQ/Gu1XxrS1sYFnoRMR/qFfrJ68unMha7sTPfEzyvuIb4Eatm
RstUPRrtH26xLzkCo1/cx5GKS9qxoAcbW4gqE1bNCtQRc37Tv2W8uB/cmWE0b2borggXnk23PftI
ii4ge4MdGy5dJk6o8yxgSKCy8tbqTP4EmtM6BzNEInjheYwGbG9rieJh1vTdUOq7XOL7TnyZS9oQ
YXEPS/WUzKe5xKKFfFRtBUAd7EidHYYrpMCSU8vf1WcFzi1A5k1sFPfM1841v12Sa2k2X7Po2ftb
uxovem2vRz/czbxyN6+eOmFi80sIqpot0L9dxc7BHuZWBX8w8gspnJfQXMD7vKpv/L+7IXsIasRf
B7SIvdJ6YWb+EIlmq/dyB07kIYzrZQ8oDnwI86R0PyN0ERHhyoAxm9D2JVE88/ST+mVOhZhUw+I7
AQxjoL0cqI6Ib0AgVWcwIjoAdt+qO7Ha6pGsFypgIiBGvSt2fkxs1R7yodtXTbfNQg1yeLNyJnmi
plmrxoD6LWq9VM0QDM3ThP6r3u3IdAC06CcVet2gfKiI/fZdkPZXIaYrwo43KgyUhdypnrdldZtR
+vvGaJ4CBrIoOu2EO79PsQ1C1+ivgyfehg0ag2Bfpnid2G+Gg+dJ228dUW6gvjwlOQGN6sfujBdo
IEzJCviSHelNPGMURus8ieRtGocr01ZDT9PX0KCwXnQXqyQvOLp99FOlN6p6rVjJ1gRdL+lC1CXC
puAb8CDsMnY9dyuUiq0ZEaJK9RXESV0/KuNQd87k11hwF0BYYL7W1KdaxMSN+IDCCpFcGspbngM0
wpEuMWYgbKgsQPeACRnuIjTkrhrbJ2ixHEn91k4OH4lC0p6J5quosm5i03hpisxm0m5+ZGKqfxJE
PmcOycJwioZFVBMtJD/DFNzoAL3o9JmyRF+lIU2nod12unGXgshcdhpDwFGQh6qCC+A5P1daJKo4
LOVsImrhjVG1y2gmXGASlfvVe05NgY3medK7GxXf+4qjnESbygQpQJAQVOFFxAlrw9sZs8GmbjDN
AS8Hu6tnSq3p00ekFhU3ItVP7egn9RptYEj4fHd+cGic/kY1Bj2KeZUUqDzj42Zh1bO530bvfQ6P
gSRQrbtqw4y0YFTiGGjFA5SijUozahd+6VkE/Vbz+ofSKH9EY/HQ6JW+zBuJ8Kz+xPfHG7LCxlkL
lqiJodZg44eAQw126K1drJm+o2/DmwpnbVoFD34EdCco9kVUn+UI5cYVN5DB7fxeb9ur19Lch8bN
pMViGtUH/wBsbRjNYW5JNvKiPhb+mo6X4LiYMe5ZiKHcSAnhyTnZrb5zzXnn6rwBhMP8pVF4S3Vn
2UHQo9kfu/tBWPiQTMZKg+Ftl/pqnJA27nWqLSIkiA7I+yPcM10uhwoFpsJ6RtPrMGPqpW50JNVK
oh9aQBS+Lik5OqDGskpR7tFGZHfD/NhQa02BfmckSDMk9QA1EQkJtDbgWYJv8H5MHXiaoc5B3FYG
tWO4NlLvaqb4HGo90zCz2kIOOgB8OPmFdTQ8Y+MnI7wXtEEt4a4GRZABHLK0QHi2yJuGZnc34Otc
O77c92IzagnTvXy8TpkbLNu+8Ba18dxopsLjepR5FVCMGpv4FRujdcJVNRSAOIJ9E+g1siaDv6qE
f4MImLPvhP6EFIm18NPoaZ57fclIq1maY8llx4QqlNDroyrWNvAsl6JMuKwCxHT6RK5ljZZY5Pfr
DkakhAy/pcDkogVkCtK52o0NpgC9pj00U441ndODlmAbewBJsWXBPw2zvmSl0DokCzQWWuQMy2it
lyCNNX/kn4eIlWvITC5KiaeI2hzIv1GoyAsGQ6iwQezPm9c+RS28DPiBnH7Ayhniba/Vgm88oZCv
O0SCsu+hJakXX7pYY5ZPdq49IxhwS2vzPvLd+1r9OL9jNcUy39ia3KmXV1po3xm4/OER88Ik/Ic/
p5tkithRmFIsWtoUkxYe53F+j7vmqbMs+Jbmbgxs2K+dDVcdPQCaCrqBml5NT3JR10DemgJYUQRe
RSNoZFV7i3LSz7AM3hJBT7DQzhFdWFTvunxj6PFzC8JGxiSLXktumVZPsQ/ciATlt4UODspyYpXF
OBMM3NSMlaUkmBt2gYdmXyF2m5PribbcWCkKlWmkPSCXlutQnWXqbgolRSB4tWPb+YsGQOTKaLP3
xG1/tWURryIDruT8sfclmb2TokQNrdYU3e8yqxwEo8NxiZ1DuDDbGYeEpLvzkphiD0lQECaMIw0A
g3lGRmCmP/02v0JBFrq2aaNi4dOM2A+1Ne2UAK8TotFuZ751dAfZr8eej4dVMq/cOHnSs/DsBZjy
9sBlaRzgcjmdBNiERVOSjOO+fULvfG3L+s3pp5991J5juoopYjdAweiO2yfM036mDU6JIapiACci
ByQssDmTIL/EyeMBbuMvV6DGg8oIzNMI6n6C7KhSIQmb2yI2y1WVTbDwlCjUFOL/Nxu4O7j9yRn6
n6pPaceCXpOtX4Lk1hpTe+2a/jIx0hcv9B5ruw13BvKhAIoAeQ6XyJLDKhLBACLEWDSF99E7V5lt
4JDPQ11aRElwNzggm7H+3tdm/sNxBV07a0BrtGvv9GAkEibp7yFA3Ku3jg1tjsUkaEIZY0mqMB/a
ESPghCYLVoAnaSPrldbn3krRm6bOzJHHQM/QNdMUZBNNCV/2zzb3D78U4EiPDqo4FaqPgn1Ysgja
8Sor0Mhg79OyeBpU98OyUSjARWxRCspkqi+QjAtJmlAb+e+JTsFS53y6BQWUSQuzSZqHLAtuA9Fe
7QGrw38MIV6yviYf6m8+ZilJiaoOiWFRtmvkVKJVOjaPfpJcioIabfDTRyoqzhDWtIsZERxwsxKR
VwxSWrEH0YprL9TVZdCP/1C5YqPNaqrMT7XVVYPNIeEyw/Td0d7czLVXruZiBK6jEV1U8xM+Z4Bs
RrAFZmk+mZ24XORAxl4VUEAm2A1ehTt4Rqvajo0XtcMKQ1uF+AepMVsvaZs2tb7ryu4GXN7aJm/i
prbxy+XrPhhU2LIhyNVn9b/UIATJyV07kJQmxabiMh+j2zQ1ik1icc+5NF/zcAJ5mNw5GZ1rtW7q
PaJ+sg50bV8wqCplckZUjFLTVE0e9FJUDj4l7Y0Mp3fsDg6iBdrGtuh0wrBmMG6w+FNAxRKZ22TS
9nbfrOygvbG0+jxMdHsKam16/vOwTgpj9TGsSLszENGjX4uTqmW6Tp5VsyWqqmXERKJhgOnGJOBN
t7fGbDnQffgIcWMAncRLejCv1ktH78eGtWFUJ1V2GHl5L6nU55b8GCdhpwdZMg70YCXuYa24OPTY
gXfA/4jbZ+TfiuWYI5NukOIweKcHesrkfA8zHs8zW8ftSAn+Q5BtKewCg/QoKO9FmC+gpq7GksmE
HHwgBGbz3CfNm469yZp+zlU4/Tk0q3BjYmkW68Yr+Qyw2Ll4AP2B9Fq3QRLln9qunnROEo4GpzLC
DwyoxlGg+hQlVkqjycE3fexd1cQ6+L4V3A7AgUCnLOnl0bWJcX102diRJt5HpiieQC2MiFBKT2A8
LTAQKhZ6OFOcUtXQIaT81uLfVX2Bobxpm2YdJdgBMSKIpIm7PVA0Kat7ov+80IL5XXWy1dzX8+pz
nPzKfnEcbyImpjkIPN1tEHwa4QZH4Km9Tq+WptaegTC/DAan4OOE9zBnoR+9DcDF2rLep1HPxErD
7DydazqiOMY0NP41nVPnTtSdFf9+prtE3Yee3NPQnti2T0GVPSTez4KWhmYRM4Lid91zYiK+PBTj
ew2cKKO4o5oOIVuxVq1ulccGaUoGifpbU/2sXOvG16EbDcMEGAil2UnhvkRD+9UnpXaxBraSaTem
8QFy7m9Ty+7LIjhAdaC3Mot3zyMImA2OHf27KgLVHs69zlnrVf/mlI+5ycjJPZaygygT2DiGUq+4
yjAieLQgyRdAB9Nqftd0Zr0dfRqBoxT8X1oTWAzsVADVlZ9t/avEGTMKKYKoCExGmKof3ANn7PPV
RwM3mE+V7FeJBybG5NAb8IU0/SQjzhgZu0u9pEZ/f5k5fmWsOGAUPHh4pkAQRijuzr9m2qbrwpZi
pktThdZ2+o8fZTfaQnWQVemAzfSiCi5ICq0Fz6NqexuAX1FUGxpjNFrtNWCqY9Vm9395LoUD+HPW
znNJ0A42k3ZDup+YNFCxTNwUDXtbkx+2owkGU+5UVfPRyqQQAgXById2lMr9uYhE/Pb9I8j/fARL
R4hPoOEjP/uxjk3H/61ne1v5TFtrb6N5SG7Tm+zoellaeIiT+lzRw1Ddsnqq7r06exhUC1BgpSZb
IN7FGhMy7vJ6F8JYMNJ7lJFuVO/n+0cV//kWoRx5QE54ZbqaK//rLaZoaQGcYrUmYkXaGzeQRJ5U
R63ziid44ri0tjeqsg8spoeoPjHNSbXm42QWHVUMveGq5MXSb//+0eRX0ITjWdI2eZO6NA2pEAz/
frRY2rPUfQIE7RpQZnMdb0KXQTDtRa++cVMHSEK1VrWrPhIf2GZDyFVjgh8wYPqf7RlUGr19DO2X
BtEYqfunHLO0ZgDoPVxx2b4rIL19/9gfTK3P+w+xQMEuxJMXrMqfj40n9SQ8hnAfgAY1FJy5hLHM
Pdijw9kfEE7LlklYPsW9wejKfplsLuVmCSD7rFoYjveQGs3FDIunkkFFnNPGpMVXA7QpBHyQIV3O
QYUcqvmSdMjoN7Tdn8PayEiP5btvjHQ6f1IiawPaca75F6baV4QDLwUeLQfMM6C5qv30r5cSDTow
/96ytw7L3JQDQkLMebxy7UEKJVZhM7ptNP/4/aJ+vOvPi+raNmAq0CII4XxaVKgGtlskmBmNZvXk
lsT7lkQClio6g7sP9A9dD9XJcAeiLl2vlmeYnXqp7BaZODDZXqLH8WS2RPUe3WCvXsvqDjfGpykf
T3P8+/sHFlCGv4YhhcYwdWBclvk5BlCLOrNLfNhijbANiwCtNrLSsEXHjSmL095CM19PtvVC+/Ko
YcMrjPYWGca9zthItbhsUqWoYwaBdcJL1MzvEDquvVfzwMzacYixFwKWwkJLYNbhlYf+bJ7od07y
mPQMqqE0DCutvg3iaFwoGErTkN7Jgm5ejba7HjOFG6/cmPPCduyfsQyOoz0gsCteIoPiJxSv5TO6
A0w0CFy91dzENXIEujPehIw83F4ubEGhaIdk7rHnvGRjQqtNX8FxQkHwouZ4Sc50Tg+5UTOciknW
L0ByXwq788BFeEiO+XsUKH9onr4BV8FQm/rB5cDM5ZPQ6puxJOua3HLb6Mhd2uQvSPgAqSBS9d5I
YR0weoLkZzPgGKBAZuWTSh7zlkljW1+NNkV3DmUh+lGh3pwd5u3C9u/pSO3lzLy9SBlTkkf3xrar
uq3q4ipI0EhjDT+NZU2niwn2NWCeZaPWuegk6NmsoDoyBovSuu1Xvh6pjD27lLfURXTpLZrg6mb3
tPzJnp2X1kF5FdpQGdzNcfGkrvChUOVXQa6CPsgpzF5Vbac+OM2bs868EQgCSdFeNOmK6flijLqV
RSKk5j3gTs9zaL6rH+mKfEnz8Q19XLv59f3+tWHl/3mLupYBl1g32b+GB3zxz3NuuBG46Cixt173
bDJ5lyNGqizKPLw5yQ96hUtjVmqhr6a4DBE1lM5MbX63pnfNfM3bZ+wuy5FGYwst46Ht32OilwF4
QYuXI7LMKtVCAm4Bj8hxrhUbwgXIhUn2omnJWXE39C+iea4QlHPlJeYqpE+zIida6jRBkKCEvrBv
pHligbZwRKoOwrrDRBTxMTAFOZV76J2bnhzbJxEhO0EEI62tRc22C7tbht2LkGrv+1VTUeiPKOVa
ji0Q5wHaCbbuM5YNJQ6vRTHI3SZ2trEmuPaBe2ZbbDxQLxow7e8/TnwBd358nicVgs+S8gNb969g
LGYvoPPrudu5bS9hZR+QsRbV1qOi1wK6OwzEyvof2Sd/wWJ+5Hafv6jrIJcAJlMCMP20O8qYAs0C
27rV8dWzfqHFAPuMSZwzba0i3bt09wPdekT3EgbOc9dkm3jwzomo3zrs2ReeE/6cjb9cvF9lF1gN
PGEBu7rgamGMf9qy6LPUMVip7ThXSKUxQ8m6lWysm7o3j78hPjyaJX2pKpKneHYOk0JymIyeR9/f
/uXFfEkAXQsSt60z4XIM1/r8KBXaA7Pbhj61b32xE/c8Ze1r5cz7Ik1OccEHz6FxjEtaXEKbjoYd
rqUxXL9/iq9pqGuDdiZF9yzTApP4KYEizGBq31XBzivjU4fV1ySYA06PLgnH5K3pZOzsUOxlHN1Y
dkb4YR6Kg5eSxRamdZcOiKSDaW9Rmy0KxuTxrVdOz0Uz/fj+Qf9jO5GUE2UMHRijwbr9+eZqQ2Pg
b8hgF3q3iPxzM0+PJbQvPTKAUa30ZMR2Xd8bpwI4r9vFG+rIQyKSw2xMt24Qnwox/iXjEF8DIGhi
INiuMEFNi8+QXQP5vFk0Y7hLJmpVKffqgWYlVZucrTa4qQf8Hs34pHs/vGB+DUDD2Eb0P6mYP5Ri
/q1/IL6kW+wg3iCvzwDdzEn/c2WEZnsof/bhrurC0w0F/VFjDKrR4QDPE3owJ+zusUv0H1YZ3Ezo
cGKitG+LAW5R+U8kmeYkv4ZJe7UC/W8vTX6JPgrBzoORkjkOUPVPpYMsR92vRORucYLbjpn3EAz+
LR3FOXHf+lL+yqP6JH37qElv06bx+iXwoZpWzjGUdIx8OuU4QYSNti57bR1E0x5Wv8tiT9N8nYGi
B3m89vRyFQ/lqqHDXgr0ngqdZEILL7ZlMrXg4o6BpvcLO+kgpXvbpOkXkxRPblqcfMd+6DC8tLp4
5bftDyzzDm1cnQBqg4z1tzPa62Zi3sU6fuaDBPoe7FO6sGUHI7p7Vn/MTXfDIVrHMHR9jQsIrN2I
9bt6rCH2NvTZ12Xrr9UjUNqeoihGnJrRIX9nJMG+i6JLMnq3yHFx82CbbcACinyY1cypzCPKEgcx
vFrzy8REcEp4JrO/YVS+xCN+6XX+2vOjdT0jPGdqi9rSdiO2FmqsXuOprI/vFqugdfaDA1/Jnhe+
Fl/yycYHy7irEvMpZaFaPdtQ4Wb4ujpivnqdhYgr9sOVeXJlFK77wV6LyrjBOnM/y+5mSoeb74/3
1+TdM3QKXh1tC8E1ZatU+V/XVAeHXg7j5DGExgFudh5NiKNtrZ3LSDsbnn8m22A6kuxwXT1ZvXUq
M3lkoxw6xz+7fXnBl+saVtixYQQ6RpuhKAz0LEdcntv6Vc/Kbd4lt98/9NfbRD00mTs7nIKDxvef
D+3VyZg7muUh2wWBuhHuYfCLt3km0Yi8I+IbK0xYNyj1Irl6QT2uRkrFOAHcY7oUrf7yMM6XMv3j
aRwUSdCSgUXw6cLFerb1McmCmNth/21MD97sPaZuPy1qQAOWmexlVl+SOturNW1ZN0NDfaZIyGSz
Hy4tqNgzj8kAcES32jfXGbIPaHKXmCe/1ldBm68cVt4NhuuYaOd+5poWVv1oYpcNoyxL916k9GvN
5rUYKpzGOK18Z/AjlyTC2x6OgOfMW6Ele3iT83BipXaVZyGG4R7g/G7GlvfqjlczAkTryZMCK8em
Fa88gxc5dsUbzPptbPorpCKxQd+IeUZPrHodfBvhQO7soiQzDMSiM4Cjlg0yVHZHp9Q5iHy6TmKC
IM4IPDT7B+acpJoJeNd02qLWM0TVtZx40jL44eYZxkLe0osdALzWYZDsyR5d5MFeODl1LMmTb5uP
TopNY+Kwv6C2N7p5sgYHaqp3tgP3ANrp5Gb+eYJxGfo2qGLvDNEQzyvrMYia1wDTE9RIUPlmjSpj
3g4tqerIW0KWOIV/LpyDbZVvLYvg2KhETCjqOXiyNz7uUPs4004huOIy5kv1uFoldfPaxWBvar16
dVOaBSEKHYk8pqJY956+FGjCL2bgymoRVbapnpCzeMptjMBwidkiab5MY3Q+C35NmcC9DW0M+ZLo
jIPpanZxs5mFBa/aMx/zzH4sahM0xXAtpfVoFwlaHRq53Ij4Rsk0Nlinsf3YTLjICg92PTUdOIbu
qv2Mc+PX4NCALuh08X8RYHtVXzWuuhyLkWUZJj9Q6v3HOasv/v05+TgGf+Sl6pjYDpelFGThlrrU
/xVpattIdUtyaA2tfoX6CKoM/nIeWVS8MxMJN2dB5znbdTI897V/9jV5komtYZs5L32ietUbR9TN
JLBEzTj2qX0QpM/TILY4022CYC9z5+CgsLKYrDxZJrO9zkeY1yPrX+HeMHdASWAqMd5DKMk75/Aq
B5dZlOEtR5ONzdh/wWt/dadxS22ydVsaJjhj9gnRQwOs73fXXMqjeoHfr87XNIvV8YSFvbDLCSA/
/XN1pkZEdjMFPtpG2rn221PgH73QfGz15qIqlZJTXdj4VmbRnobvqdbksUrSbYnItM2JypzqVSuq
y/eP9SXFIbuiQODoqGqGLPDPp6r6JjNDAQpqwM+tAAKZ+ozzUZ3maewJGMfgnv8ftZP6tZ+2yh8f
q1L4f22VeXScIYBIsxUWbXyCUlIhNh/NW4fNrioWPUV/NEZourU5ANXfqpX/+tpSYB8uLXhh5kfy
/q/PTysXMSUR+6Ar523jMV4yss0EQks9g50FPxpW35HFRbbFqwNBnfnOfvAa5rrFRR1GI2vRwbR3
aWSegsA/f/9WvvKyVHtPta9dy6TOcz/dOLlVuhUKN1j7dpyZqRuu3kQwMxg7BsbRb92zOiDdHKwB
02+ZnTzabniTwKOuXetQdM1bnc/b2vZXbUOcsYMtN8LaLTWQVl31FnsEL9c5RCB2wD6TOp4B659a
11vmkXFCVuovtflXDp76QlJI07RoXorPLUTYRfMwhnwht+7eEMukHnueLfcROv1JXTm55Z398jrW
3rkuKdttfe0ieqJef+VhgE5o/n6JpUqQP29BaQr6BPA8jS8JtKYlXjN6hb9VN4O6ddW5/DibgPTU
6kJSW/e9vWhVfCAUqeCurqMqhvGtriSt4IXgkdiWi7AubxKYZSFI24VeiCM56b3o7ixb/q00+s/n
tujKm+RylJifmrGucMZAB9CxLStQfGO2B9N1iX6kY3hoXXDt9NiTyl8OLgpXrCYKQUsjT9k3/ln3
rb+MCf4rUSPSe7pqVFkWWeafB7kO0wwf9tHfqkzDI6qq1aoj/6wOMnoaG1dD3A+DTbZYDoFqTKh8
lajH9Leq/2tBZFAvki/agpf55fahRxrW1VRrW7WLhzTfDL5zaNhLcpRHbI03vWkcda6Txi/fvt9L
isH8eS8xKnFgBtIlt1zn0zsp50hDsS7XtmYSPAax2JQ297wFPBoBc0qgfD1201Wld9mcnjCS3yAe
dZ2oOZcC6+SI4yidaYflMPNjgHiNBmjE0OK9OYojKnLLFoUJYI+PSFUe1fdRF4UW6seJ9GwyxbF2
87dwlAfH4SZFbECiwF7hoh4dSzFpqD+Wl8BxH5sWfLA8qYTn+xX4j3jK0AXeJZtBwsD8fI2UUm/1
rgt2UgTr0TNPH/d3/L+HFFn1Cub+Injw7z/2q66mZ5iuZdMpdTkOX1o9NdSY0TfB3kj6fKZztTjD
2LZuVWTE4PRghPKoQrq61lq9dxZGZilo0SvKCrIXN/SleE8qYYWmdodxMp3Q+rVLygug7tepsB6l
JZbCKNZQWx9Lq97EPbaU7Ko4/U3H4Fma9tVAq60i3H7/3cR/bCqTrSSkbvMVEbT682hFnfBHWiz0
QOhn5v68bWeNOUK+KUhQdCBGyFAgX3Ro2O+O8P9S9TB//LqpOdhc08CAIbA7n9K5tLOlgVZHuCss
96zKCz/sX+vMeuyGGFufOxQqVJ7fvNauD/YkuknQqVuUbvaaiJ9JVF8YlyAp25GAtmdrJVh532nf
Is9+DIoAboX/PDof2Sl4nEvjxXtfeudq8s664R6a3n4cvfIyZaj24P+Qh3dWLij/WufRrsh+eQfB
jFeX9Nd1ZFE9zBtLq16xTX9ME/Mx8rAXHrNraR5znRwyy/atJpCXQTitPbQ6dig+pVjhkpwm1kml
ww7znKwG69HUxSXX0z0iKwcv9h4jFdV7ln5Ra+ZR9t2r8IoLQhr1Qm2yzEmeca7tA61b6tp8sjIy
Xj8Y8kUU8evVUmhh+5pFzkkfjWPixPspCX5oUQV03wRrUlxq7hsTq/DCIWn/uHwgP6zmoX6DQPHq
p8aTXOogL+CuBpO5RBHUXFYtNIq6VO4qx8EtzpV7qmee0aycx7alUozCHyWRuHXKUyj6fQwJgiY/
c4CP+tIqnS2Lu8L76zbvdA3Ub1RTCmprPbAuOGGwu9JmX5YAv9GJXLpTj6Ng2yRL6ZNF88d9ZJmw
z5qL1hev6gBovYb6PF0DFnMgo/4/9s6sN3JkydJ/pTHvbHBfgJ5+CMauUCikUGQq9UJIJYk76dyX
Xz+fR947qFTmZHa9Dy7qokpbkE6nudmxY+eojPknIeo8GIQwx8Pu0Eeeak3dgqZsBkvb3llt3qx1
XKlo8GjxOtJbc1HgmoLLdHdLo8X1w4lF9AzuLIPeEk3fGqN9K3DeWAhD3Q8tEe9af6L+g02kmDay
rBhSMfvl/VA6OSoD9sXKKKnxJT/0MxKuhQsvTguaZSN0VHXpCMmfCczqLFMp+fuBxaOPMoTn52sw
qRzjOKrkfnC8Qci0eHwqSMhlPZK2+kE+RwSrnixXWthQm7aVfm+b5zA3NtgzIHlHiJFb04Ni7fbV
eR7di8wvew9JBc9BeL6gRQr5jdfAm79/b6RsFbj1KJB8+tI8hBZ6UWa4mpmc0qFYd1Hts2SZMtBs
6DO/KaK1YLwZBZ+3OI0PXlL5FvUyVcO1jgZ3KosjVIRr8thm49PMJ+iUPMIRZw2Dz6ZfTllzVMT4
VDE6QKF8mEr9ICoWr8/NSzgMGObod5kr3sakek3Ns5GbR8Z8z3rfvpQdO6jLy2RBFw+7GL/R6NTZ
FYUXFLqFhvA/pnPeg22AxU0nSFWjnGghhPTa8DSn4CbQYu3afcAXA888/nhzDgxCdDV3T/8+RmRx
BDywa6LmNYIOWxftm9bil1wdquhmcpoXh0Cfe84L4vN7uSFM27mI2SMPGp5sDT93cKPXstRuvJJg
7zavnoWccHjvWdOT/J2uoe/IQqdxBXYbTHSHxyeJxEAk7zsHCQT5vWQXtQggz1yezRO1J5Luxtw1
tr4yEvPQU8L3Ej2d68yve/shEhXqHeAYEAs4dILHyKUVygYSibV3KDiviYpiXWRgaBz9qIarPtEf
0Kci8PTO5QrGTdrRQr9fLgDCxvsEGEEufa04F3nZHoJ9sfetyRT4rwb8dodhaLMtmrXIxLehexxn
dmLv0A9Sm203qYseFG8W6kbW3lYuzm6sbfQR8/Bq2zblOoQLG41fZDLiGtlalheurpwIt2x0zJbA
NfovchMgzMnw1VopsG4t1YNHqE8tE2AC2UIdh690bJ+oYd4aGxCvtpm6UBDN9cb2gkIWGDPMHD+e
lG9a56KdKXtFMOFrr/sis8kkFIvMy3fIax/wwjy7+hdZ71uEOieHf2iKx9FxT0XuXFRVO8pVxfr3
3DcHFZMQ3POKRdfLsr46twR3uYKNBCjG5zAEsZs4S8BzZOmt6fW5rcDB7GRNl2FjURgm9JGKNnoC
AePu6k3A6M6smkvNl6CPxKsYB811blbLeSwo5l9TXU41ZKRBdobwgdz11svNeyPEKdY4yLIaAASf
313p2vtUBCcSw7lq9nor4RLVIEvkybaC0a5mXqXC/taVE+JgdXc7w1Gf7YZtlysn8Ji7lFZbIg/f
bC7HRawyL+jinToVV8hMjcAe0ctyHV2y0k9hydssL6Bril0ljL2FfeoiMfl9LzEOHtVYGfAiZ8UL
U+sbFMV31RScNDdFQcK69Oge6CUlz2AcTaY8aBFTWbDoEibIsW1LgP2IeSgYuH7PjaimebkiZJrd
vYyzwhyQvbfFuMlI1PSJY4MCLJnUlWKcVFwNs+zrPLw4iB/KU1GL3Eusagcspk+yhpHImITWGsKX
S6AcCdj1jNNGzrBqn4oXlXdVC50d7q/w+NfjHFwBv45klNm7M2bIuzi2jjqUvt7p/Rh0FMIlIcsT
MhYwHZiibuKUN5ylZ+xcj4oO3tQgPuUj6TAyPGignw7kGKcB0EXWL0vBLyS4hOVRXiIB3mBRvTEn
jlT5XHPPW7Vhvx4Drut6xIuXuE3B0PFnmCrvTrZDZfWtdTnVknFMRrAyr+gZgpv/mgb90ieHUKAi
V7Kx1Kh5pjZ2Ogis9tS+ja6yFBgIBcn8rGOkLIOjZfRP2MV3C6XyU3N6GnrrMicov4rg9juOYR5x
eT7lNncr4bGjkRaYgw7F2Ui9k8Y/IStuw1ctWvUJYfuL/LMqPsHG7BzlmyI3rUIHY4Gw712uSUk9
tEbJ+8PavMwzwV6d+jsTgkEpzw50Ak4SwbU58TKT7xpVdtOjDCb3CjKMB4m/oXu2L2xz76CKE5eP
EmWhKXOCHEK8aNuXOAq/hWRnVgETR29fgrp9SybyJRcUDbJUR3aio7o736jyoJl164ELWXojk5+a
uZcw39S0t7TzBgB14WnorggbNkQtcAZHCijUx4Vpls9mxC5vE1KT4oylzzEWrGUdqD5EMAPpxEBC
MR7hRe4vJyecKPEO2pmf1OoBBYGzXtk+Uiw7BZTWI5mQkPCsJzuJ5Eqcln6Fb3g4L7ruWqKNIeQB
veE2e4U7oSA0MrkFrB45II2Tpj53pXuRPyl3v0Ja4kTxF13K/c3qE9Hz7HjTwk15vPJSs8xl+k8R
B/jDs9/QbJgxfl20DW8IjWjOHm6w8cgrGSDFXzp6YCzLN7s88LWMLRE6wTKV8T0HlJGRTIJk16KJ
RDqikL8WUQYfGWskdmV6njF96vFOnezTWPMylCrOZXCDIwhDzIckdC4UpKX7Gqs2kl7ybeyq9+xX
jF3rMzMUtgZZRKb9MkGsnfJcNfPeSV9Sm1RT5mBqxnWnFWCY0ezR6f7imt/hUFn4yXM7bVF8rIod
codPsmCiUD06IdURB6l8RiLxfNkzmkAeJEaB+9yyQKWvWckpJhmnPGfJ4O5q0uuX3JKTEeBjFOb2
4O4lQikzt4Lw5kTaIWIbahgdyxyqm8sH73jNAAB7ygQc0yuhOIrDtQTIM+PRVQYM0GX6i0IBs3DB
jTUp99fnVnRPCUJPsrwK43xnEg7dXB4kEujPGN0qgeU41+kb0SGoNi3wjuyBDKVxKPVo02kZg7X2
PgB6kWm47AeECkkoCSLNgWJbT8VZqMmOAsqXly6TSToNm8B4i7PgRm5LuUXTRr2NnicAIvhfvOZP
tSobHzi16fHOCIr15BnHImXilsBkNcWmYe+Lmq7S0J1rRERmp7iPoeUHAxsnKoDwOObyVju0oLm6
F95HhBQDu4ao/waJoEPblFjgWRf5agPbv2jWzPA82xwqUlqbm4TvEU+PofkSA5ZI5EYxeck52sJF
mNdfvfhdxlfUZDcuGZ2N4HiJlmRn7eNGyuZ4pzFFXqG+1Xr1EHDGyC81mbPvkZFe1JnAgZGa02zO
id09tca0ymd7Pc97ZDA3MiDJ19U0jctEro7/wh+Q919BZ6hUyX4AJEUbkOHH+j5o7V6xeur7CU8b
ZnpCYzE0zOG45a0Ez9zolFa4ALL5JdLTNoQqZPfZDZ4PJ+gPAM4vin14vpI6BWeGZORTsY87npaS
DUJ1mMJ7QXSHgrYB7LqY1riR+8civf0DwCFRsU8ILCimRlPERbcL54dPC5AEVV+0RrSVASFFABZA
9raVR7BNfI2adwNHXAnM54jL5THKxE3JQd21eyRjMSZHExZZIR2I5w8X9guIlQtzedsdG1jL+9Sq
MQ1AhlnYHBTCr+rOj5jPvz4kZ6rfDA30n8glQaJU03BuzpZVxyI55B669Vf4JyDmV6tERqODwDgS
6/pxlbQs0lr4oNH2CpxYxlHimvKpTGpwyibxIl8CDVGHPyyC+avPha8PMQgmNTMGP36uG6s9Hq1I
8IrOu+By/70Or4ruTVaLA0CkOVoADRlnSnVv8qh6OssL1yDjjalK/nA5P3eMTMYZHM8zPAw6fmIE
9PMMJxsP3q01Rb6EeGVcllQFeTqwdnvZvJYQb8nXCqv4w9v6C74Nc60ahHLThXejOp/2hNfTCtAz
I97KVv+1nYn69AJU/JAkeJ4qJ9nMR7d4GeHxmlQbjawbgsO+67XDwLEemqTKZj88UDIsurhgWoQu
ze8X6dcXaVq8SvDwdP734zOjhC9w3HXj6xulCJzu6VekzIdWgXgRqbrpWCC5aJIeGaDuA2P2lEd4
K8cTnHfrEhTxlxLvLcwt5TBQvHMIA7+/yF+0glhJ2CiOamsa8KbceH/rvWHT5mHSHSfbkeZ/Gghz
UTIjV86noMt8nMuYtedoGNpvNrO0suYNDKbiwGyrVMCOTh5dfJR+f00/k/UgedE5kb0Dl5Gazws3
lFbnISCVoGke+tdjjopY7qxajZgns68NhZyHLfuCCceibAhJ0EdWRbK3IZtCMqfGevAW9QXfNgpG
bcBoZPb6+4vVfg5P+PJIsNule8lwxqcFDFLK5KAXyRZDkk3mzcuGShklO/JHriocc0wOaXlw7kYT
Bz+HnEMQlWey5WR3KoDp9YL+v6Dt9AdPNYdGpi15wf9vOdvDSy4+ydj+39/6t4it/Z80TuBnoSBJ
XJONygHZxe9Wazxg06PZxzvtOnzn3yK2mLBxTBMOTXYfurjyWGj+Zahm/6fmqJYGMxhRP+awbOcf
GarJoPHDMe1YLm8qTEi6rjbshR/f19nDWkp1FGTtkxjVliSmh1wHawjIILWRtwhNaX6EehRYQrZM
xse/rdfp+wf9wML86fPJj7gf2Al0IvSf6M5anPam1Q3KJnXLakMDDXF8qRlZT7dgJEDylt9glwvP
SGNmU8++/OPPhyjA8iPsCJhif+7D4HxjW03nxNsm7d/TwBWLFnTV7yf3K4I7664Zz3qR3lntrRIn
H7//8M99NT6NE4+5bwKTaaEi/OPa6xjLoFfQQ6mJEILTxvGgK9q3IDFOkWGtprbet1a0xVVSW//+
g6EUy+f69+fOzlbRhSWnlDnQTz29snMyNx7yQOrfVj56H18zrIhXeeY8Tzkk0tAGWuWZnKKBDTBX
8v+UjKLaVm9VszyFk4ZZWp0xwM8EwVhHCLSHqIShvDPr9TKNugDKfIZ5xAJHk9cpQJZM11Wm/nvB
6AhDeHGGAI1riNNIVrhQWwRSjGHsfWsEh5ZnjF9mxbexap60So1XKErz5WFgthnVDvhp+modmbgx
0YR9r3V+vLKZKk4KF/vicFwzY7FucXmCf5eX0HpB0+cAmYK4EytF54cg6i2MkHnP2CuGZZlXQDAC
ZWYGekWsUYzz1SoXe+zFkbn34PnVc8G8qvGQuO5jkRniOFmplFgDBEa/0xrynWWkYpWg/o+Iis/A
LnKFDUeOhu8f07oAotO4dPrOXTsCGUkCvJY+pgl5v+EUz2aHT/ucvLqVqy+QVWY8NvfbwTVWwra+
eZGy0jR4UZT8qJp5yrAfDWfzfeWVNvZnmlEVNipTxQBImyYfDUi8blYaLaci2oXntDI3BlJu/tSk
H2aYHa//5AgNhhYdGleF4VqyrAFqy+siXSaWdTs2VS3lSxDOicdvRRkuRxeXmVENfWRD0H8R1WlW
ncwXcw8dL2DyBiHJFaTCk9OCzfjon6kLRtXbRdYhVzVjn3ONNCn4FJmS91iZbe8rfXgq0lUBjhoG
7mNg8M2+bfUV48hIQFnLJivwpgjuA5vBs1JlKSFgrie1dRG4mUljx+RWQycKMF91fa7Kn5P0Q/4t
ZSx1dCfojfeUkIV97/VT77tEmoWiR3cODD1TbraxyOH9aWYGnY0mUqA49NW6Ww/ZnVWTadmiNHFr
MzH6MLPnscW4QtjOY66aX9Oi2MMmRGr1eneejcZIVS3JjhAxsfirrjWs8Kq6BIkGbbwq132CE4Ni
u6hdJh+Zknx4M+e9J9klJo8jEbwQpoifylRZX9dCwY4rkGZJA9DwopgNHQ+K/tSSEFfMn/M8SQwe
6tp66BKU+xWnOFgQ/psOs7Yy+5jC+TnVuu0IjA6MSuGJYka9nMovdjfypxCGWxiJaBeQQN7D/hRH
FWqBkcKoi8rDMXj5bZ32UTUdbHu6M0rV3sn9KHj9GCoY/C5lBcO5ejHwJ3Psnkduo1pYp+1qLPvG
TzPorOwS1wpt354NVJSCLWqhaOJ54Qdz7pbPFHc7xFjHMBi5oIEm/KJqjtdVQkgROYU+Y+LLKP2h
g4vu4s4RuXKgAnGxaQS57bph8DNT80PGVxaOZEs9dakm3fKwU9RLaxtr7R5lGan7k89Ax626UCxo
qUpDXDNH91507FXGp+OtMpfOWs2/4pLIlevjx4jU59C/2CIVy7SmsWLZ4kIKzbAAErodHsSLtvYQ
yHN4m8b0Q9FFtBoxFw+QRJqHcltO6W1pOExy0UDDkeASu8nSmbP3a/S7hq5GNKe5xIXqAS4J+39O
5jUKCWjjFDeWYDPlGXc2CevVNqcYDRtUV4CbNoWCy3VQ3zQdqbPSwHCvLBelLHeFPL6AKcEzbEMz
XYs8RtshQizDxatyzIW7dKWyphWing1QGDE1dt21SVIk26KU9Kipoa01QlPuCEamzdYZJO1fNTfM
+g3LdIzfPRuVIFuf0nWqu/fprJGv9uVJeHaPjUr7oSEovmYMrlnltrKp8B4cvxnCplFbaZd0yICv
vadGtuZNg7DX0YTumFnBBgUBAeJoUZenuCb6I01g2Gi8tvGkYqSCFIVnzrS74h0NsfRhiNMDpRB6
iH2HCYfO22Ia8zINpwrUtMIXbWYkCQvAl4CAeGcn0mpEvxdwNPyGg6Kq+PQ0CL+AIG7TmjxfgT6J
WjtxyC1narsvTjzQLcCgL8DcDbefv+TwR6cxM+KWbDWvHmmFeYNYcGc6RlWYcK8Tl8g8FEG7mhDA
H5OPoPdc9iBay23/VnpSTsfw/pq8yPYr89GmevKRzScUlCdzfmMnwjdonEdPIJ6Zm9N6QlNx9r7O
Yec3kYcPjNX0vqBFPDOF2UyYPpbqfZ6O9GR7zrCxCp5zF0+ukCdUZ6+o/ZsMabCefYELgdO326oY
aDr19NrDUt0oWUkktAp6zmZT0vtgjrXQkw+MBPF4bVAyNGP8aOpo5XhENweGd690WxmF+pZXvxww
vMRyE98f5F7tJD95XCcN4o/arWSIK08UZOiEDMHK7VjmzPavPxFl3UuRhLjzhGKlcyL21cA2w1n2
GoeaPAefZQsLcFEkphQMUHKd238B+yuXuVqeBnPQV0mIJe7AZEeRZLTW6y3ObgQa+uioR4YQkQNP
jrqW8E2yjjUNOz5WlE81mDz9NRt+OMeK1pznyfyoh/E96YPHqsg+gFK46vpUWqB1usrzmpX4Yc4j
khN0+cJC0G+PjmVL0hop1haNYOQundnvVMj4U10gnUtukyn9XTBZjm8YcLZd6uAkFqRCiFw545At
hWHzPGPcZ01DQUv68v2d9OimmMrZzBkD70r003j25AfWzqqREmY3aLQlkFyk+ab7ouCh4I2wwXyB
bzaPbmrrNDSdO4GemdR/jBeJE4bJIpJzaHraHKOhu9fUAe/JkHxpfq/r2NznRjhx/HUpUmLVy2xi
3Bo6ODpk8xIY59BHCrFWFQPLNceoRlfoy4fKJlLaG1M4JkwANIWtXqzxQGyajYNF8L4t0KmUf6nq
sps00SqUvrU4WlRW+21oVBttDrrYzYjjbqbTrchD5a1xbyrdjjdFDxgMmjtt59BEcj5luMgshWBU
xGKra3W8ZDjBXfZphGxkhCywhd5NmNJdjFE07J17bRxeWhtEXq2UR9tIty7jDVvLC4sPl6BEdzZU
fKeO1UWEYrU6ucWybpimGjpkAFoy0U1DCrQ3O5P634iSx8Y5qZPnqw66LrijPSM9j0yX2/I6KtVG
95IPFPTd+7Fw4z3CCovuPcSgbNFjX7ayzWobaY309WGiGqKMWNZWUq6peOrFlHTlUlOir93cOVA3
JiYIJs31xZCpSwzQQm0UDHejUmaklkcWsxjNGtHBfrjTpVU9cWtrddPOmTQkfedx2se6TLPmL0YT
IShj585KGAGNzB4QaTBQwao5d+app7VrSLvmJr+10HPbFmJb9bWD9GmBslcQBuT6dIR4bGTi5bgS
0g8wmuZdgckgpmf5ym0C1mjADjsKtBK1zyRcix4aDFPa7U4A7x1ap/trziySwnDCnRXCEbzKczxn
4hFNN3oOWvoaJ0x60XQ4J152GXMab0zHM13MeovsMZ4Dfdml6Wtl2l+MGPE9lYwCE+oHUc+vlr5X
pljhIIxuhDIfKIIwCmri1zrRaEIMFRaQanBv2cNjqeermjbDGiIzx7XVMS3HYMt67iwEbgr4UGrj
bFTnkLbBsGAOEP+OIXqIBd0RNVaRkNLPjJIjd9qXFmdyHdyO5XR0PzqdwyydqoZJWPdRi6q1zpzH
OHQMp9b8l6IZD2pjSpPaG6My83XvdZdEldPfyUMiem0ZhxhC5eExFb2ziqX6a834t5Pde269K8uI
sXAbkn2m4AhaL8wISbMaemz/ilX2c42r85o2K8S6tF52FJyLDE+AlZPPXyoEgJf1mNy5UayuxsFY
JX2PE/jUPQ1SJ32IIeZHaHwgn+U3Cc3XsSqOuWpQyti03wnjOz3EiCo2vwyF+V41Gt3zcdyGOqpi
dhQckVIYNXIYDc8TIASOtT4Xkywg/sK8GJbYuZ4FGu+DdTYbFEw157X3RHhseX9sx01IX0o00dxK
5o3FsHI94MpC6xDtDygncIZb0TfEOs6EgWtI1bfQXOsVB3Ks3RWDZ+1aRP8sE5FPHjRWp2KJ2mS8
ZBzW9rG3exiTYhdN4dLoqGMPVgeJqKqn7KaLUF8FrvQmRU7IasxJovq1gq5roitwp0XBX8gE87Sr
kpCth+4mahD279DzCuohXImAEzOPq2HdNMaTNmtUTT2EwUHVzoZdGwt1YIBrwi6LOqLcxn1E+ale
smSnqEpPp7on5eo3Ogomfu50TxMqtIEZrTvDhKZQo0hYddbW4xBYF5WiwmahTIgg3XfqGsyhXDtk
VLTSvL8sndtVrVPgNUSQSX9H0G2pV+Hb9XqqSjvw0t1oKQTaBJnuujW3Uxe/gNsyTDklyqrOo3aV
I7KvxpeIyWua2E7KONpxpLm+mZt8h9RHzGlDKqIFC73LB1+1h03OzSGStyoRO/M9DcnXWbtNjaCn
9lFy323Tm1nMoK9SLWBMSd09u6xXwEGYgivOxvJqbyOgny/2gSWMXV93d21C1ovZsgrbMNdAtR1t
EXQ2QiVB4pcyZbI87FCsKTF8zWwQAqx8VVWwFUNs06y6GH091FQ2eczIBwJHDSgPrzYV9ioGW8WT
PrzYEzpjTdU+ae1wK7es47IR1EAJj9qcmEg7VvHKHHoOrlC5D3Vb2ZZFPm7KUadH1L559RR/xYAk
R7WPN8WubXsTtl33mBXzq9kKuFzIjuBI8Vokojz1wvMeSsqqQUOqVSCNcSN4Rwi4AOcVht4rpADY
VZxLju1Ouxpr+n3FHGSfd/VNV1d0EzPAiq56DGgvbXQ7ELuicNKTbkTIbKRDuQkox7a1ZFwBADwV
iQKRtFBXfRUUPB4dIbm5g01iFnRjEcq5zEbz/et9XDY71ZusJW9PvXRRL70pWohMClKcwdDna3Dw
eVdHI0anofaUVuOwDVoaWCVFlhbU88FxOWNS9uiiRMvuCBPn0Qu86LaBEuSUqGzq+jqskrXSlNON
1qMs13hevHTj2ls1qeduR2xzkfpWxbkmae6El9yYMN8WTquWqL9V7qJpAel1Y1SWKkbfhtavy6xu
nuopeNO72DpUnnKbdYYLc44BCjsSHgmTli+jKuLgjO14OcWXbLRqX49ahTUNpGZjFaMDqhWIH6/D
C7ZJ94Ol6Wc8MXiZD6GLyQZc0V2pKeEN02bRTRnWe7MulMXoztCOoDIp4bYyO1CznmqxFgG7yKTl
X+KuVyfgQZYJAtHTYF/Utf2iiXrZhMaTUQVPLj5EPpryKwUrA8QuteghHGrfNKPqvqleCPp0uyHz
gQMk+HROsMHoz0POG90Uti5CllVCfZeHOSqhipntM6Pe2B4Xh3dkdTbrVuMkz8ebGCYYrWe0utx5
TJf2jCCANqvBLVpIo0E66tZJ9tj34uvIkbAPeyXeTAZxHu9lbR9lydvUTD2DJ7jTzsqJDKK4idPm
AYdlY+FMAdImpV0w0sgGmeEEQ+HINpRkDKBZHuUfese+EOuupUIopnmpNrblw1I4q3X5vTiZqRW8
3IGzMD62Jklyf7AjsKoYhdDSBbqYNSbxk3DCzHhGeJUlDfXa9tMBK0CVHBdGnpo1AfqBQAgCKt3C
cGqKQBsFfEM4Ky/Pnhm4GZZFmCHeml26QHsXJXysmmrDSyaS93He9FwVqpQSWMPB27KB264FcTGN
a5WZ3Ykr9luIEu6kM8xnNbh21tkzxQMf022dCYGMcdZXKIDtstbD/3Vi3otaUHiAUSUnytKL4f4m
GlaUEnEKczCoUH9tzZHhxrDckPkNuGVSmTkRx/jMl8JWyfwW76JkYhwkLyq/C6nX7MDMdnoJr4OJ
WKcGbhCFQGF3RFYXJOC6H6+AFsOjNgWAmebagoPn3TJYwgY697JnkmygVRcm88cs69JsyoAkA2TS
SvO+GNi9oAffkYWZwdq9Uauk4AFOjZka7Ee8f+CoIGq+cEMglaZgPeJA3w8RuGHQ4NOWNTwO0+X6
5yJd5EgJJS3YVIcF1FyBTA7sx7qc3uyOO3KcaDXDkVt6WCP5aRE/FnY5+maTn9IGzZo5SjZ2AXTc
K4DIdQ69EaY0dCibBUKv0FFIGinXMK/p2SFX+NBpiuUMNabpXODrANjTxo/Hmcub6z4DqXkNkSRi
cAOhY3RgeGPGbRbMPNNvaq8geaXwSou+vUuGGl19/vgV60tTbTlG6Es6Jk/2inL26EQm1MVsfNQS
MhBi4cWbsWTJ6hD/3NAFKDC53EChelK+IZsBgy2liFT7Pcjjh9c2X2rFw58Ly1r+lPYF0P6psCMk
a0WtLcKC6xvjv2arbgGxCQXjUJ179P17Rw6MNXm7wmkAK71F5THdDEoxbzIztnwnAdcy0trDsVl9
ryQ+ZCrpk6eI1yqRCyoxgzhwfMSwz4T8pd6DT15vbXRWta00q0hHBjtx24QLu51a/Fsz6dw+K3wl
rVEaGOvmyzRg8ErHdQ11XFoaN/dIQqMQvTMcm3kxzyyWyKaSAD920Lx8TLcbNIY5CTqYZUbD07GM
YTEgX7GqzJFBhyi+6/GdX3QD2gvFtL8+QW+ZjwpiAUDx6x7xYrsgzl7ffH0OVpM1OX5jbZSWd/n6
Vcamn/GrvFfCfK8oD8iEegeUCexFr04vTohIXDmf6xHsogiSyxzvVYs/KKFErwH1H4Bd9Gn4mpcQ
piTOi9GsyyRMkC6ziRuYkegPSEkLKUFWypjw+y6OKftDn3o4Oq1DyQVwmHI0P7EWJqGbE2E12JT4
ijjRTAHJWSOB0rBrJ/KR6jDOHDAh+squ3I6jRI8dnRBVMim2AaNEYrhfITKyYuICwWxLhQLhoNqJ
xwSpkdLw9OPoBZDuPUVd28GgFbUoPBR6NTt4SxcRvRnjQmS5RoDgEr7MGH9Tcocyz0Lb2WOzwBh8
UittVzasncSImFxBXBpbZ1xnf78gP/XOaWqh4YBkCtI80Cs/T+rhZW/aotKUjaMN2qqBpQpkmXwY
I3CPe681KYl4W1o3bbrHz2kepE0RKrSBCvnZxkc5ius/sY1+9YyYvsZg3EPqgvnYH3t8TmGPcW4Y
yuYKw2Z58HjtQE1Zec+uv5sM77lwq62S4YHboCy1cK2pRltaByiQnZHfr9BPI3WskMFANB0/us40
/j6N8pmWgih6COAxBUa8ycLyecaUawHZ8DiPX5tIDj5r1oMqiGJtjntheBtH8AvGGcntjMofpdRq
2aM3vDQS9WUuDFztVZ61GaWeHPZwlxG59yIWKRhiRDobQYSPk8FHHhiFkSIF+gGUVCsz3oSk39cY
7dDHWZZ/ZBXJ/f/p/UDgUs4PWrBRbOtTf9WpEKwtA5kCYLdoueG5D7L7QDCxoRcawQ+5n8pkapIJ
Ck7Aon8cB+WdScd4ZfXV5uJABVkqxWD8Qf9E/8WeoNuLl6RsRhnadTbvbxyZMdYmY0jieBvn9KTq
VN3GbjDhrTUzAgBpjV4U/kWSpS/bo9fujFawqG1Q935kjA9e0B9tTyGB9pqjXrLoQF0ChLHbR1iP
1YWDIYx6N3hJ8E/pKWwg1FddmHOS2cfi/rif6aEXRWyLeMvqxrj4ZUu7Jr1jegHrB6QhQLrng60P
30IjuS8UnAvF4CzFJHnahrVQGmKzyF5/v621X64ocrkUQS46llfh0L+tqA5O1OH4KLv48ejfqXSB
l9e2lZfQbg5Sku8UaGiQ50oi6Fw3If8GtZxDpY3Ov7+an9RV5RohtqCqcDcImZ/JdTQ/Rq3o6EpK
qFuToLERBY9X1LpOvWe3tW6ukbhw4ufKkili4T6qU3oso/ah6MAsVHtpjVa2Uhzval71MeDYnlWo
KUX2ui1pvFZ2Cg5SFKRTZAtuGv9BjPRKPvjx5YEVij4Pw+iALT/N9Le1xnzKZMI/cO2LG8iNNwSH
ELzVJb+97kzPNaVs2bGyB428elvSJAB5uBmm+dlT4g+rIp9w5CFcdXS+ri2Zucqf46Q4VTLqeCpF
L0SxpddwSxC7T5mnSwdyGVBY5cU0uI8oYhd5YC9yhMT+sJt/Mj6G+WJotgHz78qEsD/RIIc6Fsw7
YmukdxVGYHm91CoLBIZZzGXslSdXM2gn1QzIVjZ3WDxbQ/3iaumWC7cQ6ELXhHP/+nJmeNwoFZZQ
SW4QW5hVUrpYeggWEHtJFRWrc/waD3pfQYvSHKBWBhr56e/33k+UEm4IOV8GikkKEBf9xB5rRhvi
4qzHWy/uF05HCTZO8QdAhu1rQfDOoyY5SdthAc71TzmlcjFhb6LLJxVH9M90lsTpsbO3zXhr4aDg
Wzpdv0Zoz4gu+0Y6S4Gj7Lkbk2ejrR4dJ1w67UPeh29yR+RzXPxhJbTPzKLr5WgOxFJMaKBMypjx
t5hgRdmcarxi17fQMbqjWubDAvcVpuKqnKnDHq3qdLwLmv41GO2X64P4R7S5xxI7oPy/5O/8VYqp
xq++/e//+uG//mdW8Zv38viSvzef/9QPf7n57+u3w/dy+dK+/PAfq6KN2+m+e6+nh/emy75fxb9+
8n/6zf94v/6VP7Dm4DJxpJFe/G3fyuv512/L2/jf/wuX4O4/dk32Urz9H87ObLlt5VrDT4QU5gZu
KZIQJUo2bdrW2TcoybYwzzOe/nxN7yQSxEOeJFWpSmpvG2Cje/Ua/qE54wEv//A/4XPuPzSb3Fam
KxBpVD7iv+FzOvoYxFgueANtyn/B58x/OKrGR0eMXNPxiyXH+Sd4Tv2HIDM0XBykDWQRwT//R+C5
97BlvMaB7YEpVUG7SvTc8iIvYxEpsZPbnsr1smk6lYIs1//HL/q/sjbDroFuju/3nxI/A9eUxNFG
M3+8WbhzADqZQP47Tv95B/Q5EKiAhid/9Ptt7rtpP7fdZHnqlDrrEQDBDdYz48qK6gJ324H8rGtX
pdrfp0A4bgaDYrOmaaCbeXslnC6u4T/vAq6evrQK9FdX5ZF8c+Qa4WujC3rJc5Jhb1YDBuzYfu0y
53veK8OuzW/LgpyqrGOHwYau3Ygp2olK3WI46Vypjhbn/8/LOEBpgXHqBPhT7H/zMkUoFF8kpeHZ
TvtJmWCv8DkEBbiCfIZDylKad2pngUCpG0igODRd+TLvWRd/v8Bpd4IABce5+DJGFvV6FCCkGLYD
d4rGFdcE1u9BhPqmUBFjmvFurOhfTDFTJcYP0oW6g4sU2doGRUVm0TGaiI15V8e0QyY6k9tMWJ+v
vOZ7JOCf10QMnj3ELQ+edPGaLYY/dRMV6D2WIG+woQHxEBp3Rp9uUo3n5gleOe0cB8CaoqcBABA9
fJ/ZP8bMRF+x1psBGx5TXNtN7wP46cVobtvkyCAwQIguKDSuSvHPQFr3ho2pFB0N/9TGbKd4iGoT
AIUukH2znrWkYkeV9vHKsiz0Qf883gQrhDAge5oD/n4zo7qv0fuvdE9t0i9FGAovb13kWpmvbqXr
WWMbGAsOInnU2/jV7tPdpGAk0OTxc2XjI21O1SeSYM/Npq06+x3j524AMsmsiaxBvwXNv8KB2r0r
rMlYQbaFwzkMwQOeW58waBo9WBhf/Db90TBCseLokCFwdoPaJhpzeX0/dphLNVVwhw8q9nkaqJsG
H0ZUM76PqmvSCtd/CcX9RvEF5Ao+ywZK54ZSh6YpoN5NX2A5S4kJ/Men+TRP5a+KNrpHaxLwg1lZ
u8FQweLi8xcnOBEiu2OiODXN+f0so10VRi8dIrjrAtOWbd4VoJLMmB5jne1xeNtENbs4GFsE2NXv
ptYPG+T2R0+AQeCJ/W0bazAda33aBukQ3NSjeIjyMqND5Wg72nW3uIEkG8nxJMApXN49FuBYEOrI
Xd6Gc6Zvct+EvC+thNTaj7fWWAH2SkApFwkmkwyo9Y3e6A5Zf+Nv6NQaqyjuqa07fwca6VNY4cZt
FbYPbs8S67zO7rRKADQNO2udBnBmmYzmtwx7o5tiypiCNKiXdn2Z7VCFRaFDMbaBCkvg8saT22oR
z7m4TNWCNmtZlivj/ZuwZQyOOnHKda8N7KMqEYXCVX6HjA3KUFP+syTpzyaX4GebAKCjqL84YyFY
Xw0pUANz4vC1x0kun9zpz5fC5YXqwkfvuQ1Hz/YlTiX23c3ln6u/54n9/QauQ8aoGRBwPpAzzKQs
Jjc2vcJM9Q2qvD4g2H70QnnILcl81NXxZ9O0IX1e4ZV2XWw11YTtPiMNrAQ/EwdIz1z7GkbU4WPb
Rj+UBI38RvySUUHPnxS0Wldk8t03xsAIyCrGsHZ9sARdpl6JWQvdsT+/hsinaxTIfMQl/WWKEyiY
ug86LtNdqIqC2U8QU3nqRKlZwS0jGVOvkheg7yT3taOjoVBxRwKIe6C3xWAprqYthpZJVhe3gO6/
VFX4Q34diQErZdlaoxgNhkn7HfWPQQtc+fIXeV9C/PkJDi0T6QsiJZ8WW6KHJWzObWp5NRTlPnW/
paBRuC3lk+cYF0uTln4636nUZpefvOjfnR6NuiT7UdNO/jKLR6tDLowBpy5PK8hbHA25BXPAkswV
309hKRbDQ4LfzmrwOdeGmxpbzJQ3gW6NyBv+kk3qfkKj6vJrnVkQtC4EyZVsKqJ/+f5EpjND10of
eatAHRD0tZjtkq4IG3Ku5ozrCLOW27RDJcUhtl1+9oJH+veSkMfKisqyYey9f7jbp0mi1jBmldhE
Xj/+K6DbEwNKWRWaAw+NrRNNBjP0wvqa4UTOyFVejqLnQ1VMBrP5qgvQmXvZhTdAa43uPFtkcTFa
FWOYVA94JT16RfT/V6yUD+DsaB8HeHwpDq500u1NA2DLRru9vCLnvgYK9DrJP+4J7NH3C1Klhp2i
eWN6U/y1B9m3EYom1tuy6pJ1N9TTNkzElX0p13gRkgEHge6TjVMdObz3j7RHKJoIFhieiALMXid3
G8NIwRXZWI0aLbkuAF6pY4l6+ZcuuHR/vj0qkRTV0oSAiPL+uY0mYvABtfCUSRhMQCIcg4cWwUjA
nKX/qaqddJUYQLbYdw70c7O+zbE0Cq1QgKI9mj7xrUkqVJuqq43kc2viAJIgTEBt4v3evxvT+0DM
tBU8LZWjn9qBHktqEZhIIhm5gTda5sLg3OJeHD6AlfxrBB8YDsqPgFslnnA/KvrB89uiA/VfmBsl
He9hbcvZOS9LtZB4OSPIm1aZ401j9oC1/Ky+Q9L/Rm1mbTMYAEWLQvTbQemwZVD9W3Pw0Us3SBzQ
ZBKhnd4lo25vhfIl0ir3ysEUcp8tNwVeCOSnhsWIa9nY11htTJBSLJQMx1inFvKQZWve+GVc/Q67
EewixG4AgWDN1KC1ATsbeIrF2bjL3axm+DHRBBwfsJK5jYYB5g0CWRvfiDX+TeDN0A536FuxVqnz
V08u9DiYsSBNG3Qm72Lbq0q0t2KQxV1T7c25uffjLNm5efJXjNXPerCJEzqP3xVjjjrZEOAbvaI1
VXudbZQetPeVhapkg57VZi4qJqhAGoF2+b/9EXwhg6NHJN7Qj/metyUaD3Oe34ZAsTdxreWP6NBX
EfJPtWUCRWS412bmpkj132kfJ+teq3CLk5NGaxb3eM9Y2ylA1wb03ncNt/XP0qRuDKGZ4eS5HyzR
XKu9PsYoF/sMBFZpDFiauaxEMydyx9lVLC+K/plL5JU/3Q6zJFQ6jDC0yrwregT/R0d4g9pf2R8L
9y95eHkDyk46FDpNMWtxQJrAttOR5oXHKP+zMxcm5ATu0SbGRtQJRmgKrrYKm864mROVqNUlAAGi
Dg2DPKR7jxI7H19NFbHOCvO7loFFgfpyJcJ8bGCcmMQyunAvfIhsXVzpSpcJDN3MbzWjnDDzK2gQ
qOkETRNtxgYHX0dWzWqi1HdRtLWK7krKdOaG4x04JI6L3AIqBYuFChv8ZSPmm15OdYrWKtfXAC4R
Cnj7DLCBtMme83VSAIToLPrM9mMnj0M5hPOmcHIwwLlyJQcXHy8ZEh8mRgKKJfF3WROj54Zejdlb
Hniw6VZHKc/tOuBpCjY3EzP6R614ZryGQG+SNxs3lYjrlECc+jo2bq79ZWjckdEqshOz0n/rlEHd
dS2sGl8NSyRTCyomw/lRVZ1x29jKzQTsTQmEupktifsoAYwWGIneqDkQ7mAuv+oW8j9TkiSceVKf
yUbfJlMANPVorNzEBQ6NiYF0TBDdFWUN3tPCHqiC+sJoiYnLEESf8j430J1ofqojWj++lfvgZaqf
Tmc+RG5Y3WnWnd1qxzJ2jkOBeTifJNrA6PiG68LowSDYqY0S3w09dKosNuDFxbsx1BVct6lLa7MC
1xDswD46X5pJMB9ydATQGFs1czpiJnEwRfm5bruvY9ndpTZozKwdvoiMwu/yrv54NfHxINuqro3b
AcZ776+mmFaw6CISWAFi4aZqI9otMnsVqf9SBxH4NeyxEvDN/8VjGTobkCkpZpZpYmsPBbV2aHmD
zAkA12MILls9kGb0jbAEXMf+V6dEV37tgt1+CjRyiEFuotOkQB73/c/thOXrFfNMT4nUb6NBo33K
zB9BG2AuPaI76wZN7KUORqPDiA2NsDXEKRt2mRH8YhN2qyhrbWbPM+CO4DWvmUFz7D6lVblusUXA
MM34OfVNf+Xcn/tKBqq6WMAwJjOXlacI4GvYBven6dMYM0eR/o/bluuw15p1XRs7l4wWlWbk4i5/
plNB+f7ilpUmlGdCHu2dZYmm4FFJ2VvansNR2iDGUtMU7csVY1hnJPdImEn1uKw7tVEDkFEAfcNe
rMoJcR/F7cFClc+GMusYDrUP6FIYa2M3RBkKpnFzpfI4u0aUHBw1epgfWnM2yhO5wFvXy+X+JcX9
bBjDrT10j0QHg/6ESsiRUJPLS3Smdepq2OphskRcJtNenKBeqZUxFA3Oldz8Aq4sNCcwVXlWrY3x
uzuDS0DVleuiKaQ1/J/Ryf/tzPOxJcDjya105o7sjmXeq9ZxFqNmTUtbde5zaWmXZA02fNq8S8NE
u+n7hNRydO8ULTjEOu7zmbw6IgsOlAPsPbBmeHYC1E1qwNWah/+mucz4G1kJxruOLEMWJUHcZbGV
6LNJkYwJmmG3X22dO51uFb6jICVmqpEhLuh3pfmvTHCBXf5E53YGPRNCGbUhCKDF851ytNyh5dC3
AI9rXQqVy+mDOY7SX7z/emp8tYX/+/JjF9L1BBs48uwItLip+4hx8r3edKfmckis0CwzT0+I7LFT
PDWwEAs62WFUPqk2aBrTPnLhHxi97VIn3tuBcRgUjBlcEEOZvetcrHcmcYxsboToe6ozIrasFdPx
uxFQEWdh1yOxZTlfFSQ5e5qJsfFi+8wTy6fLP2ahwfz3j5E1pBTe4S9e/JhIHTB6ztLMs3t7Z8K+
lu+tSnA7gn1VbO3S1PQiBdWmKP8m7OwpFNa1RNValhGYmDHa0invgQdR6b1f0GQOwtJ2rdRrM2UD
gOIZ3+k9fNdd2oBR3s7NiApxs4ldYwfocdW24q4OBLkkzcHQz6+c/A8nj7fRLAstHqwsmG3JvOjN
5y0Cja6Ta6Se09jYOyd7PURrsTQfzdI4iNK+8uvP/fg3j/vQ+8ODpuZspV7GLqhrZ6fV/qbCtury
hz77q5hJ0TCgwmCh3/+qWOtbn4szxXLSRAYsvpuqHq+z8pMkP9mJfW0V5Td7d8PIVXzzvMU3BUEQ
6qHBz1LDHub6o4ujkd3oSGFGN+ZYocZ5dRudfSTqGSrodxAby2oj9ZtSjVC19oAWHRDnQ7o79UCe
YOeZUJ+buXrwVf+r3f+gNbPXzG5tJHDju+xJLndgtmtlth8Hoe4T41oxZnwoxgS1jHAZ4qKvpHPQ
3q8/Sj/InkKfo3nrHqUc2Iioh6O2QDrqp2YUqHLaN6GOimkRj58GRXy2Oex6Wj2pRfWU6kiFV0d5
HhswioDHDMXxptnFlRumXhC8yo5P1AX3bmVtoVbfIrvxNZ8jA4o0f/flvSTfdfFtSR+B4LOZmPsu
t6zVR3k9VFbu6aIDNO4f6Q1C6LboR6l/S+/8nxfhhyqEdWMUoCO9j34MMmrv1w06dwHYn2cFjQYE
/Ws3GF4c64eIsDsl1trXuIJhSlz+hR+fSrlsOmTO9H4Rjl9c/glXCKOtufByJvjzpmZ/6OCTRqhk
I4LHInZJEK866HzcwOiQMMEWgDcZ6C8L9qE1+j4Io8JzI+59YnDfVz/Ke5KQXf57gox7+Ud+DAk8
Du0zijwDv55Td+dNoLPxM0actsYW3mI+6yrPANT2kpkkA2uuXYtAHzMqwfPAp3FfC4atyzCPfG3i
IxdceGGHFHia7geI3Eap/4qIBdlQPJlOgrDZ1w6OxZUde/anMt3Rpbk0j1/solB1Yj3SOygEZrb3
uYELbOz4972Anz0Y1zbtx8bH6afKlNWiae5asufwZmldyHSzH04Fc3d304fWozzMqc0pIWgeYSOC
cXWVowg2+igQ4sy2wPN/NzFpw4g7jUnMkrogaq9G/59L/9z2Bj37r9fT378eYW8cFY3tnUYUsire
KbNyX2N8WVcEJoGcqQw6NHfkOJaat232kU/d5Os6DsUddJOCawaepPmYBPqhrXsEbbUr6d35/YIo
kAGYgrO4PISolWUmMmCFJ0nvMj3pSJ9ypzzIgVyVF6D/VybkE8Slxiv75WOBJD+gnMUZMgcgFLxf
oXbgVu40eRQhnqDNrx+yioQ6i0zPrag4gO+NK6PfRjHVUjCYT4Ut7p0ifu3RC7oh98ZEvTx2tjmu
stg/NgT8fBRfhdpvLx9i7UP7Sr4p+C7m2aSkZC3v37Qfg1zMGhKhomqfDFIUwinBaeofG+xapG55
1807zJjZezQ8VnRsXi+/gvExheEV6PDp6JJw8S4TcbXDlK1FPcCrOu1Qq+6x6Gvk9et1VQR3pqC0
hSn82lZcwmGjH2KFjNgqn9xi0yLgumoq9pJSQMAooZlGSvQSoWIROKw3I/+cxvq8d8IASaMOqVwr
2U9Zeu9CVI4F/eYasXdHPSAW9rMesatKrOimm/Kt7lTHy7/zbBBh9kGPkJr5BO96e6jpoYRlBJwV
7Qd7N9fpvskIIlG6b+10L1/58uPOf1kXkTNCPTqdy/is+WqdZhPPsyebLlP4WlTADVD1Tdrksezg
swftRiNDAIC1D2v7SgPwTGkg8TCUvoiDAd9fjnxic+gLNSWIVbX9VxGiVV84O9sXx3HKEUi3jnOL
f1qtzisTjwnlVRma2ytLcO5GNDGepjjAJ+YDEEBhWqwHIsk8gQA8kCt48DvBmCMl6pgTK498RlTY
+KdYR4cWcVLdoQd+B3U7fEjReqXpCgODsHvlvcxzpw7sHDsBTUUL2Nv7UweL0S8BT2Semv+uNP9L
VWuH3hE71UB2pmBSv+ni2BvHEQ0TQilAZq/QycbKDEAzUjVlatz1Mjr4Nu3bmMGq0hmPYLKOplOS
j9rHlHknakR2bd4F4S3ulJ4f2zv5T8KheWoD8tvEt48JUwZnHPBO5CAoI6er8clp9UMTg5Z2BVgR
+7ZQebuq32sAfM3QOU4DhetcNmhBwdtXnvs8fA2s4kswputI+MdYVZ4NeW71zohuRqS+OsroIIFH
x8T/QTmYWALLaDcitQJXuXgKe+W3mkN2T8vHIM8hGNnr0VIP8kovcdORt5nF1on531NOoaPQVYla
4hHjkb0mbuQZljlsWkXMcA2kkqKXQPS3/hh7kwheZRKEisuz0SQbPI/gYKuHqhRPZWxswEW8Bmb5
oMQCBbB0ryOwnhTRa0heIUM36gLYjCS3Im49KGWPnZsRNCrjdLEoAbvKFJsnMZRP0ag8RzErGRgQ
EY3T7UbmdNQH8wYb+Di0pR5HBEDHfu1okrl+Bzu//x4F/BnXH6KbtnZGwDTUU2UWbpnZ7WhLQn1y
ycK7TNmmjFy6yobZbFwFi53dlBjKauRypJDLvDyvGFq0oOW9Qsv2s2mcPtMsNG82g22SzIegSDDS
cY40xZFnz79dPhXn4qPF8AJGhJDgncVNVAyB20LUoObKi31vo0xNXOQEIexmw+WLXi4/7mx+YPEY
LH8hFpnLa8dRE1lx8bwsDLZks49ol5wKdeQgdpG5H4MI92749dcv3Y/VHL8PrBAAWmAR9nIA37Qt
EgaK/Klk6gYkQvgnyCZ193HxhCDH0aHz3gkcTgdxpV1wLiIya6WKBE0p9QvfB54Igbce14jUa2ZE
iFBymPthRcPYwddLniaOQFxYV5KMjwAlkgyLmoQpEFkR1cn7p5ZpQz8Z8prHsO+QJOWus5q7GqPT
vg3gBCukrvUTVe+j4pBPp+x1GaggnAt13jTD/CTz3372n5s6v1cU7a4bSIFlyT1oOfdX8dQZGuyH
AamkgLBTXYXVyID8vmaVO5IuE8U38+rTZfcmI0dip0nSqMm8AeWIsL2VF4qt9HdIPazlUVHaZC/z
b9G2q7hL4eDzPjJtGwkolzfuglYie268C5UlSZss9JbndO6bpg/cPPOqJttnJrmSStCoNeCuI/T4
ztJxLPaDV3PGthNlR7mvNd99hpy+T2vl2YntW5phWysLXueKQNoSDOe6ejrJEZa19VesPTVR695Y
FRpJeH7c93N5K8XZ5MrKQCd0zL7Dn5F5DYt9bp0lcgoTTGGg1LfYn36T2kOg0+eAt7+X2ec0cstd
XsCTo/fyY+LYJlEXOLd+aI473VAqhcJ2nHT1oIYHdW730CdeFCx/MNwhFpOj30jvo9P/gQH8hLH1
U9R+K7LuOdGjF9NAkig1j4nyJTEZHjhiPoS5OOaq+QNMqa+4j9wiO3kJ13ykIPSiOsevKATh2f41
97i7hfIGKwNjVWGaTtb/1PkYt4zmqjRN7nY6mNysA2mbEnCTIgIKYQkQetVt9LT0kqR5mpr8aVS4
KlSfNBh60ybMi89AOhGyFMYhFVwcMdxrHE7BIgB0icxdBknnynKezd+hjNHNYRYvAU3vT3dfakMR
FPSA4y56nSTSYRrJWTrLm3Mg4wLuICTZNuZ1MoUkxq3ntTb1x9IPtoGvP1aq/3uSBF9bYXCd9QX6
b5RkdtOtqwTHaiXxBts6hmT2xlCrcPjAbljMTsZG6uuA4RKBgU4MeK1wQJek5hxGg/tVXDl452Kn
BCQAiDdVaspF0hZVoA+mOSSKxcZBTcRu1sxTZS6TAn9quP5N78pWPRN2uJscuBgWU9HlUY/qHmJ5
zyNPlbVpPp6aALLviIz5lYT9XFWPCa3tAJaie2TDE3lbn6BzWEwjM0VPJqI6tuH9vaEGz0ptwI8M
15UFKugaRPzskr555mJJyWtzC0MFtk5gIiPzbPHNxfAT4dlbbFM31xf0zAM10CTk3EyYCTSL+FJG
aWG2zkR8MSB3JTHkVEx1UXl18m+yCghIji9/wnNPRMadR2J3+XHc01lTX3Wmm3kj4CHUD+7hhCK9
VJheU9DKjYIdVLQvl595rvbTEI6n8sMOgIRqsa59WGoNPJfMUxzTk2OZaKCujZzopciKTRcB0bbT
pwpILE40ycbqu/XlNzizmegNAh9wua7I5hbrrKF80NrxzIftUY4M+4Os3DNZXEsodjuYh2yK7x37
CuVywRs93Y2cFWbiNJh1Hq2/38SFFreISujc01QPwWg/tgrTgtTaIRWDJo7VrtwUvHwZzv1KV3BL
qdyWTj84ETNTnW1JHYYa81OkE259GNirsVTwvEx/o4HzFMe24yEngojc8NkZkr2fN8DklGsC9mcy
YU2SwOgRcLt/GCFlSRI6BUoqXsXsTnY6bWROZPPeJqYGsr64/LHOTBeAC//7gcsw40fgHa1eMLOK
BPqLTPJoUYwkoE2JgkO417i4NDt44WUf48h+BKB6FHl2SDa+bj/a/swY0jrK/KKftVvNeaJLizzl
UUqilBSPkcGWR0PMrtzfuUZxirIE2oi/L/+Mj3QTwc9goApjEcbbh4lur/SxoSf8jNm91UeYipmg
80c2LzsfsihNOzRj8DHbmmmJXqC9QgptRUNrwiEyYIP6MgFAyOTg5lxJ1xrmZ88EPEpayHLItES3
pNx32FAp6elQlvqwU6tmFZa0IhTzKNTmASngybzWXju3mWjRM2wGIYbSxeIkRrCLUTXLstOA0GiM
Qxdke4dPhbsULfRr3IuzH0HmyABqOIC069+fQHUsCj/pyZRPbS5SYzkR7tCqURp72yEKVfTdrZxe
6yWG6zaOwkBR/RfDnh7KMsWioS3wCkMXhgpAHsXLe+TcN3jzds5iNRwL9viEWtJp9tRoCnj8aqsF
yrpvQoo+a1fO8d5g1Hf5sWc/ggkUDv8gPAmW5YM5lQMdLxpRNSPqslc2c0uzR943qACPiXElbfgI
aOIEADCgwANFBYpukZK1mWYXrcpHj+voVSpmqF1G2yG9HVrlS4HB/CdUmXEmkz2lSiNh9A2Blsys
PSG2iZt2TQkWdG5xYwykbg7iUDYz/DAsjyqKG1HBP7m8QOduSZqF8AwpaYwPnbrYzCwrmtzc64dq
20LoQ0xtr4PeFMOXpgpfDe3aDXXuibDz0Tsg2ZHVwPt9qhidwQcY81MNLscqErEgu2fYYx/kJLfu
rkE/TnF0UXhwLPCkcBgLWPBN3z8TvIdd1Tq6U7Jy66h5+/hbUfxuA34kEsTwXKgl6sR4nqyjLAvs
zPyC6+vKr9ZprTP0kWg8B1vBG4lLqe3u3gJsduU2OLdX376kXLg3pa6elXOnMmLy0Cre49m5bvzw
xVLcTeojZggf6PKX/8h4Za9SO9ALYQJBprB4nu+iox7bLEqLWKLsi8v+j9lT0siKqtbj36LrbqYI
z2KuHSMRq8Ftby0unSsvInODD18HaXSwxkTpD3WMVUNcGdn5nkv7JehiAzyodRg1/NpmzAvn7qc0
R8OM5FEW9tgePMnO4OWXWJhK/ElgJDdDMkOoNT4UGRAGnL4LC09vBHTN5sGf7Ft/vpP1aT26WB3Q
LcnqJ2glB2dGdX2gq2qP+lpOAg2mCUGbAfRH8BzxbxhP8kabOtkpjsybQNi3persejN/Qhdu1dpg
atlJiDk/yYLbR3a07JSXJLUfZafAsqqjgyYTf2vJoKpooxc1Dl/8TDkiKPWY9dauOmI//AMIeXED
Gu0waP6hqbrDQPKQTdZOZkmnwrYp7+d2hrqlPF9esbPn2FJJ9XSZcC5JBLOatx06yfmpRJK5i6zM
ZGt7Gq2jyn+dNHi5/MhzrUNUSYBaO3QraQEvbpGxy4JyNI2cc1w/YSb5KPxpp7UViq8ETmXGaShE
Zq8OXnrZzLry9LP7lFpCNXDaAqy6ODDQDrouTma5T4OXIKSrH/e3cYO6RmFs3cjZSoxYbiqbEAxU
Ccf0OsBBOxsk5DQcKyq4Y8uO3lA7szUq2BzqYDiaQjtknXWQgiWjRX9YpqqcT4vptYR1SIE91cTN
A3DaAMRDNnSL0tr5yrXNcO5655VA5TimzfW3COrd3MYIwfR/v5aExSRpDw8bZTjlkzVGtzmDe7k8
Vz6JvE+XoYMbl1RdgDX5ABAYbb8aY0SDPVWhY8bofHeadsxS9Q5oBBKWP+Iq30cduoViOqzoPB8n
pD9XE8slO72yj3n5nc59IfiowLeJJIyY5C56E8brxHGUrqhy7E022dA80FT8HhX6RrGKbzIyXH7a
uWkfeNd/P27RPSBcJk1VsiFaXUNf0L3JKlzexHYYAzI+davSB5WNWrkHwulO66srcJRzn/7tCyw+
vWI14YjXPWey5YZo/XVIaiVQY0ZnUwaqvEVy8WqdK84vM1sOLCfaLR8yLRV4PmzOHNQYuAfoj/eB
4UH0ZUJEkJWzL9ukf1fMz6jJPuht+yO2PVymn2XjVsuAd2jhlo78J1E/WPMvP/S/yH4y3JjHUJ1O
F09PY1BCQqUOejFbjxJyhrHEMRso5xGTHCz9Uc62RrpuVQbOorLzo5vjDYNyLIINBGGuKt+8cSbj
LkgUfMr1gxK7zy7F20CZFDgMIot0n1jYGAX4kUya53Sftc58amVffdKLTdGnnynuvtlDCP49e5IB
3hkxpZU9GiswH92S3yxfIYhiBO6xohgMrh2JF5AxyCiYbM466tzM6VXz9OevbEH5hT8cQoP/WJYj
CXWLHRDEsaH6E1FZ1JbXuzxcnrmYFuTpMHbjtC+UT3W517pPMRgAeXvLfo+MCZdf5exeZL5rgm1G
B9VZROjSymF4SYSbLD7bgLSpc3aOZJU60Soph++Tjva82/0XSbTsE8oBgSRMLa6lSp9jPbS6nJFS
upe7I5vYDfLn9RIRa+BdNF1Loz9yj0jfyGfp8lB6y579+ziThhUzfXqHHhbZ2wb7ZFiGjDnz/Jg3
6tGs+exTFr5ILdgcc5DYGY91RBNaZgVJd+0CONv5kpo1tg763dRP+dWbsOf7RWxbSlIAOla82rVx
hyaRG3Vye7VbZw0jXXZ9oNN+69PfKEVf8eE8N+vS3r7AovTy4waDBnx5PYlsNAPtUAX92u6yja73
D2b8p8ZwnPrzjJtEhQJyGOgvZLNYTqLpXZ7ysDwrMHOGu4TIssjSL5Pqfp8QTB0y+3OIncx9HUiF
mlfQy9d6QWfrd2Z18qPC7EB08f33DOppMFyEb7yaHnxSm1/laCsYxI8B+/pgcH7OrolzBMY3mh6h
0R5rjLAN63iaRBhZ8dlOtNWk5lujgaaKYXeBxzoysJdP2Lmsz8K9D4y1KvjQi7fsazSwrX4AtkSu
brIUFQNimXDKQlFBtx7/iyvt/3OH2iLfYuQMjhRxnvcLE5nOjFgcqLce+P0wM+aQvZta6R8t8dXi
w2pj5U23//nvxASZNqoBVuQDfjWto55QL2sSEmmZ3cocPIz1EgPsFUOqOh0/XX4iaeSZOErWwIyR
JrkFe+T9D3XMOGqdngKwHQtqIOqCRI5tCJe3fq4yf1HdYVVlXpeFzXrOAwtDpJN6jbOS5WGOJQo7
1UST2Il/sGOmrS1Vo+0OiWWz+pZZabxJCeI3in2HbxQbydSP3ZjMK1GioS+QJailnG9K6GjBIQNP
zkzMZ6hrZMYLNRtcocvYzh++pc3gBSLe5hP+UGrymLraQWI9bGf0VGRT5dyzAj7g29+DeT5EggJb
yNuZ/gKTItsPMaqf7pS43uZN/DzmFEEFjSfR4PGm3ecStdcl8x4W51HjKpODKCBzd7VouTJRWECP
G0X9uxPehIrw1J091VvZ/DKEsJtm90sapPfT7BxLCajGWuWb1gGyaArcZCitZlLmFd5j9xpGOjmf
OglpQGvtuo/830UzK6hsrxKScA4czZg+tveTX2NUofjrKkANWnbKSIe5a2EZXN4M+rlNf0rqpAqU
iibV+73QRgqCwa1CdVVKjDuSs5OwVlHICkpUc51bSOEjewI+R9ZBEkGkS/RKJqLvs347a9Mn5J+l
qt/epafSg5qRjVboSfve4ghB8bu3meJlavkwa/cFccPRevT3r8E9zuVpb3/I4kpO7KZsg45N3fTq
s3DaLY4pm7Y1vJzrQYasywt3yvuWyQi4EmTU6OI7wAbeL9ysNpE1qFyLmhu8mEr84lbl02kGupO5
3Oz4+qprgTSegFLGzPDQ+prLPjWla8ig5npxdH4J/v1K8ty/vRqHosgHibOUjBQiK7vcP8qY6UfB
C4irK3vnXIh+uwKLED2ZTaOqTVWgcRGuTWSu7ay4z0HADrjYBXX+/8jGzxbmdP4hj6IXzM2wWHWm
aejQglrwpAmkXGfFMr5pIlpXo8bs3LyVqysB2+FVGtK5EpDpt4VPMpKfH5ALxmTQ0AuBG8te4gmw
x6AD0Mur8K+ycc72dxGJlKa4kOMpPN9/yjrXnFZL+ZTREKNrr3zTQgd4MSXFgFraCjEEmkJgZLOe
eGcPenjTJN8UwTBkuJU/X8JO0zS9ndwSFBsxWy3uMeLRzYMEg14+Cmf3wZt3XZw8hCpMPUsK9kE9
7LqNhttDsbNh1K5SQQTh6Zefd26bw/pgAkgTDVLa4vqKuL71NgVCIhlRaBrvkswA4Znuoaoz382v
/Lyz/UswAcKi+wSwagnW90OrqJq4pPaHqtRTFkFVfCoptFXq+6wrVtBL7NnZdKAklYGyzi+wC0y2
l3/1uVV++xaLnZ8N+CrlBuV+lgS4f4mdX1J2JhaebMTaQf+WOOWVA372l0MvFTroeqbqhrw83gSU
sbDDJlLUP6Oe3N6Q8W0ktLPW1F/genGznA9dbN+p4FAzpK39Dm2Ca2Hm3Ll78xLLib4f48rJSDDz
JNfODtVDXgILAz4YTe368hqfuwzp+CFMBZQNJMiivoJSq8yDxlS9tb4oqbOTk7TcL1Zmqz/KlZY/
7nreebakYTTC6M7GsJpmzvtlzip1aDB8zDxHsR/9XhxleSdPN72HuzlUH5BfRGMw6iTvwtyN5BSX
f/cpm15eZm/fYHGkwrRJEj0eeANim0SHytmefBtoG4dZY6bYJp+r5GcssdKnkg/hFiDC2HM1Or4F
dvoTpT+mmy6pjsbmRIwTBwIYUIVm3BShUazNXF9nZT89JolJjQOquUW9YxWJAMFZY74pVdTL6jDa
ONItDBSTexMl2t5KUAPOCmxlo3QzYQu88Znl4nYMqTn6032dyvEVZegrF/zZvQC2nSAjKJaWZS9W
Adw0KD16ci4uh1Uzv0ZuPwlZlh1GOVqVZfflT3EaEn/4FFRmwP8YR3wgS+StU/0vZ+e1G7eWresn
IsAcbiuoStGSFSz7hrDWkplz5tPvb9C7z7FKhardbqC7gdVts0hOzjnGP/7gaCV0EqcL3sTPTOrz
IEzKtVIEOA3o6BskoQPRM+cB63MOvzmhsonq+EVUsPgZEr3ZJfic7t2I2M7CoijVHEaTI01nOhm/
nLi6UyaqbV8gnaUETsf5OqzMG1Wrb2OHflqgnVnGCkSIcfCANczTeFM0P8j9eTFgCZatjpuiE77F
/ftkad+leMaTjz8A8SSN4jep0rOnsR1+CM3PYp+WwbtUPbJRTnGzLwz3NmJqvzDwRWnl2tNlmcVX
LWRsLZ2+kZn1tqyS3GGEOQlTMGrXOQb841xixcf6mS0W2uTGDUYM7cUQDdcslp/wRy50P7seXf7X
Vs2rlYY6iT5XL4NfekHzQQoGZg/+dWg1+1bSR7LO+cdqCW1K8PU0zyymY4IvrLdBihiFIac7RG6K
ZKBy9sCP9cKH4A/DQ2/Vh2Jy3wCtV1NYXnW5Jg3C3plmbE4gKtPnshfdDbpDLoR3ZepvqbSGf1XX
MB5lyIElO6y3g4MFK00rVPSADoBaX1S/MeKJuo1vhH57enEfO8P+vNRBgar3WFNheE6zCy3aKayF
BCoYHhTDh6SmuVfOCdjPXfKgSA1yN89rj0tm6NSFoyQT4LqKb3JqkwGhSsTlT9/lsfoETp8NtxzZ
/Ce5Ooobw4xSLd/5kCAECe6JkBJJsTRGUXeOQnh0bWEki48TrChIMQf1V1/majLPdD4WUXyBa2Bk
Yt3J4ArmTpBc1nyjMi4jwvMXP207q9EXD3rxKo+YOJet6qzUi8SKb4rz1FH3yLPQYfl6TLI4o+GL
fDzabF0h4byhaoEZ9hajuRga9Iwp/vYtPjPUrnhV6mvdwxeo0CrEODEbF88OUT84tJgLRZwovym4
PfVOo6tYbDbdzkyDLZbAdPeqk+/RPLw3hTpt/fRN1TCUiUVwkduNt2rTh5jAtxAwNmW0KpzoVHLV
Cda6MBPjX3ksk2wT0MORj1FWF+4/hDU+WJ36rcBhLd9kqvEqu5k/y9ZKL5UWb754+gny6EzsoW39
7OfK7Qhg02iTu8uTyL4g3axXm39B7NP1aGFSqgUJHki3lo5OLa81gqKYuVqCgixnewD+ujJaEo9E
kl2VQH+xr932zrhX+ZFBxi3hrvLODHuV6eMlRslgsch1iGu5CIvi3ofq6GvNayqo8Ok1fUTCp6ui
r2YOC2x0CBoqWeoaA/DYUoQt5wKg3eXCovubC+GYh8MliMQhh2ro2brbnimPzNgEbVBr60lY0qcv
c2y+yQ2xI4OAYrFjHzRYuI2TgKcBpdspwhDDuMOqDeFoc5X6KKk43kN53EZKJhLgdqomz30PwdLQ
92Ns7gVqT3sIh/1/7yvDDvznDzv4YjqkRO0wyw8rHMjx1asAM7lt3CbPywqNM+XdoTI7X4ce2SqR
EkJacbFsQU57cOVytMh/JH4GT4ThPSS0TVoqraRKsLfLbnmeS3ZkWTHO0JhouBYspsPZ/ggO7tgG
YFmSURA2ZXbTmuHblG7aoLgSGlVvOUy/x8uufMbjhgaEj5XyF9Xjl0jrpzPnE7gj+9FB9WXh10iX
DyL7ecKSOX2n1nYEw5CwRG8orE3hZuSkDMYDs6ddFM9PuCQnG7XI9bXT7ThTp82czuTKkUsZ2zmh
lmZ862mgdV7Pf7Q287WxI9LNjb8LXdG1lfeaQf4qgtuhD818FefVC2JwojZ7to6wy+4y6p9RlKsC
CM+RTnBl8qa2zq2uxe4XZ1jlKqiqwohV0ed0XTvzS9JAnLdLtvW24y9f6DWeVhL8VwldxHb2mRbc
h4MKjcPZDq7i7/vM+4VZZrXpHO17nmiPuZEq26Vyl10yUcjumCL1En/8YnUxa2jNE69oNnHKNlgS
L541njiGaY9h0D00Tb2tCEEFLKwQra702i/WnUgYg5H/v7y5keyjTWeRaJj6D4vnhhAKQkuxwX2n
Na6Hl0TgYgfihRwYRbI3yLFauYn3bozGhWsG5E2jEUiJb0MNgRQyC43VFOg3ZZq86370kOn5VypD
sX1DMuya62Yc200+Bzka7NdOs+fNonhpUwCjrE/WsZ7q69C/6ea6JqWL0b43SuVsJPm2dty16Xi7
mPijbceQZFvVw/VEZUTmfe1fxNjSr6s43WLKkq41iz9sBcQLoEvfVWmarKH/UK/KQWRBhw36jkhC
zbknBn6OKK5srC57cOz0m6vOT6e3t4PYs4VlxDrGRwE7IXyCDz2IPL3uVE1hHYsCJjXwFipb6y6J
zKeq8G8MMgVVVkmmmY84K66n2ht3pUj2u7x8ILb3VzRo7IwVumoCZcZa2UZD/RoHaN3FXMMO8nuf
jEs1RSgpJK5ghLJm461a++o9Y52tosU0TSD9s2SYttFwazjti9+H7sbymqtYIbuVJkagizAyIC9R
JrVD/txH6ZmT60gFYsGYg07jAAzRFX2sQAav77upw/VlDJR93jMgDx4JMH33o5+V355zbDvSNX64
2kEx7Rt4+1FXpQttxp1w3jXsda8We6wGpQ0StyRpHE+/7uP3KFoAjDyhSh3gFmlAXR+M8++rCmxv
uvktchO0NtalNBOnL3cM+4baAwq6kJ2hOn58pl6RqDBPtHTXISyrYUSY1tUMbyyCjxSP3fNcZRtR
9Cl2+5AVF/OL2SXXqUMNGlWv5+GLIwgRHqYGRhBs2xwk8lL+gKnsGEEw1We6EzBQWO3OYgbB0Q0J
9y9u/Y9rHTZyWT1NQayirxSloxvOG+Tm18WEuhHq/Kyj20mTmyhh53f7+qXDhVaEd4Z+odvZdWj2
a5kTnf5NR85txpZIXXAewJL8sMZWcK+MJrK4lzXnNN6dExH8Sq+uXSV68fp/YEMdOyXBX8WDHzXR
Jycl06tRu9msN1GfCFyEyGRTNDTiA2mV7otIiuTT1jGSxT/3vOvP8VtmW9OEU/qpHE1gVPdqxy2P
UbPmR16L9l+c1CqNwBTVv2ixATr9lI99Y1iQOYv2QOJxPi4yB42bp4dcMtetu5D6T8oj6eoUZPd/
uab/3+U+6Wv8yaVXG/t0lzK/meBULRSnIVv/HxrIo69TBEwY+kDNPhx8+3ZlK5DEWdPwanSgtYW8
DlFXdqwFxgFoF3WTDMYFdF8OtdOP9+gbdXBvFwK9+clOkYhioyHTIWXgEVxUlXebm3sTszMjupYh
3nk7sCPvEwUJFi7MdDTtk0e6lpWYdbR5uqs5GFVSnaXoj0BXylF7ECb06fuT5XFQWHI5B0ssm7A7
8L2Py8cmI76tnPi3jZtIJ3XyKsbbRMOxS02ui+/nSUrHcGUM3YSgZFERIBH5eM2mUJrf11QI+LUy
40GgRMGdzJGRpe6rq+QpeMS38v68DuMYzQSGAS0/XyhI5qFoNKqZGziVbJSNg1ELYKYQkwVExRb8
Ttgcot5KdfO+j/fyjxcHoVQHVRQoMJRBPkFt19U+wm0tmbvnv3ghnItCBqf8PawL4N7FRhGxh/WK
cyngkEhn3CrY6d1l9FS7XbjUmKcvenTR/XHRg/JgZDgLXYKLUleK07WQe6XHzBPMjt0zONTx949I
BKo59ogopz6+f8gsuh+OFCNi4IU4ZyTgTVpqiaXBNvW9Ca0FXsRqruqV19O3euSDFobJfy5+SKGm
vCyHrph+n0oy0Fi86thUfM6Mclcn07fTFzxGzCJgTFxgCCIwIKx9vN2uaqrREZGbrX5BorWwlnXa
Dmmi4jB9jMd8K4K7ZTQfBWWzGZjDUxg7+joyiX53AKTW7ohnnVPusSK7H5OOMCH6NAt3A9AoOgul
4I8ow5PpCHQOSdMRWOr0nRzpij/cyMF3a7aanlE38ugAi+tcQhvYeA0D4c7pCx3dlJDHkBMhSvlD
Lh2Uib6BgMOmS1slm7/J0Il2bNMqGW23dSkSMkHoT1/2SL3G/f3/yx5MmyCWh6UccDthTmZstVPI
+pSUb2qnv7gUk1vogsR2fRIPhESdRn7EMfqfoX2MDxOtUbOwJk9f63M0i4P8jhwsUSogAjxc8n1S
FUxHx99LXhwvxFdHln2Ir8oyOnOsYNsqJlqNlegBUzQf0g2I7ytJIH+hd8GemPpIVAyQVA7Wkap3
5axjNbfoXcTXR1gLceDfF1W3Kqx3v4quGvNF2MKd+hU++ZnC9NhYkchtvkV00Ry0h44vWqqPYLR0
oVWKwQyxFzJWlINoMMC1UB2J0CVV8D4rp22U7cUQRmScy7PSarCDZQ41etlTP70YGz1pltNDI1Yn
FJmsPFw50LrJfJ01CGnMqXT8nZL0R41mIZgXA6FpW2jmzYLeBjD6sCQQ1FXFiMF/7jz13zn1ZpJ0
AEs8n56+8c9R9Y+hjZD0JQKRFo3ncTD4yIYR2rZTpgtxt9OxMhujbUSeZwQsrvrkp0EimovyWz50
cCstnH9vg3D+UinXhp/fSm0widTg9II9tkX/+avMjxumY8VxrDRFuitrAILAiPpdHVkbwlnvatu5
ABHd/51tGb6ZC42Z4cgnCo9WZgFKLAovHX9xGVOEbbgOwuwqgkeBpdmNStx6VZA6zJchCpfTN31M
yIC9A1g2WTUUvIfNsqfk9kS+Nb1Ds+eZPvpD/CasjtkB4FJG5V0q7RTLIFD4V6N7sp1yc/onHNt2
GQvZUnDzX5/aZzcsRj/kuVuMkkFXL2d6Qi3LYfOQKIexi1Dup+6c66RxrPqgGcKNDHoDW+LBfpD6
VkIFjilZBb33wopzhwRMsgmTFVg2gVFVBB1Twc5wESD2FlRGnyEp3dzKnsvX3GBIl/BFdeY/yPiw
GxF3E/xO4xWlu7cOFGfeeIH7zfCCr+K55UwcjYlmzivgzfso4QMzk3qb6va4FsmAHMZyxEWLX6t6
l6f+ndEyhTn9uI8dp2Ruo5NFJA1r/GCZhy3cBhwRsmUbjAPYBcKJw4XlHGf56AHAKxWHDcfGDeLg
AQ9Ew4/DwHnKG3hW3Fupu4MErZAV7lHqcIzTU+W3RWx9mfHGlEpo1tqLrq6/SZt1+raPsXe4YQsX
KM6jz+Z4E1ELljkV+a5gJjgP1W2k+RfRTMjNsM99NPIwCHD2vw/VSwWewTyrD+f72CNFKCoJOexN
xpPkEh4c9sPgeIXplURngvFvBjdJV1rY/rALMobnMLpXJ71b62aNaINBmOr3+irIqzOFzpGPHqYi
e444D4GUHM42TIJFlGaq9F012SDDarQ1xyhYexrZeekIuyZUg20UKPj2tNqzoyiPeCWtAtv6579+
KYtxAVwfAywSx6mPe+40RmLNFqK/yYAuOh1XFIPYi5m4AKPIcNHJzAuCSvxgG0Zxu617Av9inIg4
KZwzXhpHlB20hqCFtMGsVry7Pv6WoZ+NPm9sYyfOTwoEdBg7cN5xE6ySdR+2oPlpMu+vFKUG5+/q
yz4tPfaD+EtskEJ1+skcKRZspJaopvGOtpxPoCLSCNIsFBLE7BZutzsUyQWhOlNgvCx5N0Xu7p3Z
m1fkmk0X8VxdhUrK7ELSOaGv61tiOp67Ooo3mo3X7MhnscIREeNJO/s+wIBRI4PhQ25tvLIJVjWt
Hrwu61EwjWXpuYr1T28Q1qBOLftTnUSbwXDfqfNvyE2MIDQxWG+7K3KHYJ4QF2oN12yANHLlttOI
zxyDpsE0y784/WCOfUGcVJi6iU0QjepB05i0bZa5rQqxOgnR6JfD5RKckipPaRb62yYO/i19p4OX
FfGTq/7ClzSiMz9C1uVH/IJZAiCCcAF1XtTBZzyHbgw1KYBNypBOmCKp/q/pkw4M2UsOBqdK6NeD
cq0hfzt9bVmGh5eWuTNuL0w4Pwn5Q9XqUlsJ6Rl7pSB9S6PcC99OX+NzKeR4GOrA64W2gUfBwTNO
w7h0xiwpd1KdViVFCVwNG66VmPoPBfo7ILjTlzzyXuWaHiNXmwt+2pNgPzXAQn6xG0OLo8K48hpy
InqDmYrYjWne2MCrZzjimOF9Vq4ikg9O/wQ+82PPFuRPYCmEIocojRFTcDmDUewIZkHdiPqCYhjC
RT5eTqW6gRMYi0Zol7uk2MqWmBMvm0fj9wT1uAmZStDQrJ+ucBlegQfsBNwRzssyPlcas0JLwF7m
t3dNWq8Xykff3Y4oREXwwhh+KfjhA740mehDuk2sXKoB6sKayGBslLTvUf1rMU9YtNf5ILQz1p+R
auuxJNHOJtVnjF8H91Eg+My1Nnnns0sUryJRFp/BXMw1hf0Vu/xhN8z/6epu2wvFrYXlyeG012t9
JfyRYtKefwtRMms1qPGLZAXkUfQrwc+Je3/NZ/6KEgIR8oz4TU0ofogzv8bhGln+jTreBQ9B6d1G
c3XrNtvMfTOC/NW50An+4z0yFvCLMlxF3dtQ85wXTeXCaxsqDA81N/rZq9eh794yhHvK7gq/GZax
uMU0ZaicfhU9dTYLRMasUWE+LTNm2cLEE82A2iT8wEXWI8rEdCjUjcl00uyCL40679pelZGU3uPG
T6ZeBVcETo6TRJcO824hAYmXNkjYns11G4tUR1q1OcqUVcvBTPDBKqZf84U/5LnRLwNqXR353wLc
Pdau2N5ns3kdKPWqsR1MRHOHt0VwLS34r8lIWD+I5qQ1XqTkTfimVOGXGlaoV0gDdGkO+6aaiBAu
0BmWo3tJ1heCHSJpnWS6XyjP9FL+rs/ta0yjqV+zZG2Ejbfu5+QtQqe76gL7yZKlarThfWQUP0g5
NlaNGlN3+euACJbFP31ZFLUS3FVW+T0WtJHoiWnldQ8LpTCJxaHOqS69uPoKKYl3ZjC35nZ1kfOk
KnqD2u9hLeFKV7v+T5k+CLdMBEpZDieWKZzUsoVQF/U8+dYG49VSWf921xUyoz7weMyu+8Wb29Ru
dt2MWF/KrdP//K9T4Rx0d6WTcOzEN7FPVlrE6DTtzDfLDR58oRiIo00j5nvY9D50drsuiSpcoeDh
rovkPgsyqOrK+xCqGcQBc+NXfbJhxnVXSQk8j7AhhyoEGMhR9LhPqoFHhFFeieItBxJloCQ5NUrO
vNYKVt5DWiNj7poXf1jnirJa6ADiTtzq/k85CrQCD7Q+3WO++lMB11HuRRu6GG+rEz1WnDCgd/Iv
jdZvFqlWSfWZNdvW4s/Lp+qMV7pSbmwMtYEpIAJnkrGuFffEK5OJRtK6nt8og6Kvykj5WRgq+Xcw
JdPhHbvRvVm0XwbLBOHp1iaNyabqUUzgfveqBkIYzQa0z3gzTRb1OJ/SIlZd/OrVanrVBigMMggX
eXHqQbPI6I8IHUSqLTBBqeXf+8BfPSdqi6uOuG8MBV9yzk5n2SH2hn5WbuJnY0bKNfjcrmmk7Jgq
UijPonoJ7MUDSjyLIXOzuaPdbtNm7fj2tUDQFQ5l5cBIoqVm8byrxW5/MVZQ+CeD8TzoeFwtZDCv
E/6YDZsMwteF/CFRik3atmyg/OoRf3vFVIAIuy9FX30pDe/J8PbBkH6TsApx5w9qqBl41pR4LoZf
jOJm+Qcj7lHn6ofPTRiHHSUMBbiE5hwWMaEWDr0bKJiVY5dcadV+GKON1bavI5uAbNSL2bNr/qvE
+pUI4Oug4rEbP42+/OGfOfeOnvaMhIEBOPs+xXeQ3gHqifHR71Nv8c1mHtFFKuB/eGGN2YWeF3/1
BMAhHToRAUAOmsM4jFPVIQ1qaceWnXQ5I8Vb+7dCR3vAJXgdBuULs7+32NqIhkooG2LKet5m9kh/
yCshsRcfQXAQXT8ApfSmQfdn8Eo6I96RfbdefAi0mpN6vmGSxenIFwmJ44nUxPXCDmVgclHX/pnS
XztWXP75S6QC/GOAH3ZYLIR4Gu4a7MHjfieH7uIlKGS3xcQAAqBVjdQP4RnqxNF1iUGUjIHgoR0K
rQxy7Y22zuD8tfGbOERJ0eczJDlTaUkB+amI/eM6B2/f6SotwJT2d4GpYvNQPwpjwnAvh3hkY7Nw
f03ZthX4m11aboIYlq441c5iOyGjMnHg8y13W4V8pnKkCU4obNQ4nFajZd36GtjM8hkJX1LObbFt
0OvwS6KPO6+sFonvmeena8duDI2aIOwmXcrBjXUcmqYNtvM77UzKEDW3HsoG67OZ8sEvdNg+w7+e
yr3EM1qCvKP9Gs1mG6YsMaHfYtaIB0UUqYBJBlgUZzGmWD/FBXUxKjv9KqRT+fQmCL400T7Tyhx6
c9OkgVcbsSw2Uh5V/WGKoELJ6OH/YJ5w7OlArIeTwr9ETfJxZTdtYgf6RH0t5gk5SR+iEl3IyRYU
OyfcW1F4N3XNRW/GP9Wz3oDH7vXPyx+8HETFajx4REQs0wgcgwqbVgZSaV58Pf1Uj5gEw3hBkKeJ
forAkYMG0fJxnI4m5JFyDk1m/Ui5QYzXGP1SZpPEAV5/ZWboqrPNkpkyRpABY1oaO3C+QTRMDKwj
4usJVkVVZeSFY30NY6gTNmPWasxMZjxqhRSdM1URg1GZW7QmAQPLWd0F9W9/6zSkFPXLbdBmG+JD
zkk5zGOblXi9kjdhmRbd28dX6lmg+c7APm4QuIjlsieW/8WrUVUwQkt/R7bsxsEZqsAWIlN/p9KE
FB51SjHQNZRcaU97E2JdI7aVWm88IMzYZ4OxLcJbJRp3ZvOcUorLlN6paQJLXHrVRntuk/hGGFRp
pd5j8wJvM3+tKReCgQ/f1+B5GhhwNOOgr/bAT+dw1KOfOng5/D1ODdSQB9s0qVcczJVd7ILKeRIB
rpQbyk3dOo8pSzsLlHf5p1b1JZumZ4k1EmOaZfwqLMiJBbLGpzZnnEqSqtWP967d7ZfZ6unFeISg
Jk6MqithBwAGC1D7x4Gi2RO1uc47qkxcgGvM3FiYSQnHWAYOU0prEuJVxAMF+/a0rRLP/5bWa1YT
XaSlKBuHebywbX706R/2GYH/+LsO1k4/TrNOXOn/5j6l3pOw5OQVDgzfziP+R98Yu5kEtBC98wmQ
Nmez7ke9KYn4jt+MvHx0obGKijhp9HqlGtca7E5EMIn0P6nB+VONrUL0xz/kmAbr4qliJL4ic/ZV
+kI5iROgc03altMPZik2DndlAy9jhzwnE1bXwU7VKX3qNiVq5VkNVnldfXclhCLqeWU27w7clExo
g1ZFsfAgr1/ASu+Eauc23/vYr1ZNwM5QAZM2RrsSV7ihZshrV8qm0cdH6fpk4nD6R8tvOvzNxBOh
1YMLSfmgf9wJaAjjtMIDgClWRuY0u8GSQKXyGKWihYB5t3T5p696bA0hTmWbxXtAyOofrzo05f8+
KUl4EPxCyjbp0DJ2IZmZnb7csSMEhhTIG9Af+rUDwLpzbT8Y+xFTgQFuOQN7uVwVWJdC8Dt9qWPP
k3kxa5V61MFm7eOdUbBDcRg1QrXY2fOheBUAQIy0JfIym3HQB+g4fclj+Neflzz4IAGPhiTwyTCS
yEUvAH1iQJxpw4vd+VeBvXh4XxckuZy+7NHamywsYE3OEHEz/nirqCF70i7R94e2g+RRd1eOwW6j
F8lbB3UxCAFaeEQ7IW8u83m2+sKv451mJGfCsTmdudjhOgbRxRZehwfCX/fxx6BNxCMybX87G0wz
rXNgfCdqsF517lrxg+9iWPYfT0rHnB8WK6BRMddda5KoVDb9Wu1Nwray90oqWQlTcOPpeXDX+eQT
uWvqL1VirlstfFukEZ3vfpvZgQRvMLP2W3C11EQLdDPw3dfD9FRFxY0TgqC0IVBeJQkDs/eoo77g
76s2gaA1qee/53YdYayK4/vE6KTHsmbEghAz5qc5hPehWF+W7COXkF0OnuY2UN5aVM2t3r7oVvxD
BnGyp4gxqVQrKmMwtcZojayy3v8OBS3EQZoqQ2TNlrK1JvVdL8efTcemMydAm8UPElVWzpzdirHp
lPcbwt4IbcJHu8rLjTGkFx3EhkQZwabUH4tXmZz8sXiQ67PT4pzMnsU15Tm3Ajw07FUL9V58lAPL
RWHLg5DHM+cgjpLVs4zsKBjNeEvd6K2Wzl3UX8L51Wt1G1s6ow7WUZW3a1dPH/6TNyHYod6Hxoru
D4YF1aCYZkhQmGdwgns2+yb1ywSkIsd5lFn/Gu7eUGs8IC9wS29mNSGflf0WxPyXTwUtu04YAl7r
49dw4JcuwrDJi7rVYAc/Kx0MRwX6wLIOPyq0EkRLVTEni7jc+rWC1AhkacGwcnl0JF7fBFPPs+Ui
fcMfnY2X83max3ZS+lgkYLS/mDcffIReP8aONuakPmKpIIPomdl7F7mLUPk8bf7YXuMwxRBZEWSk
w3Hb1FpO7SgUJVnUbrS4WNQ9Qop0E+sCH6x9YQE8yTD89GZz9DaZq6EHYeL4iUpsWIWhayNlm46V
p1Tni0E4n7H4ZZxXsB87MEgQ1hg5M1f4lBitlhGUlQpYQUhlipWv5QvDmJKv+q9O4EW/R8A3MZCH
VYNZ1qOuRH25KyZO4PkinOdLAVNQLyCEJ/eNacTph3mE14qu14A240GY08mx+bhZhoqWm5MABkKE
TjmU8ip7s7GwKskWYqfgtUpqMNi44EqzGVMMQH4VelcryG7PZxKOcQlALiy0gb0zk3jcMz/zWJcC
zsbZAs/lsyt8Tey8poV0fuKfJhy71o8frWwltqyDULlzY6eBSbL0Tl/5iKMUBuimpPvAwURWflDJ
pTkCKChpv0+TxrN/1PeLnZSqJz8cDLP0FnSxmeiDuhBLCD1+4O9g5BQHKY5cKzMpGIXn6sM0MtWI
ICbJ3Et+bq6wb7nRP9Z0pw38HbDFQTT89aBZbyHiQN9nPz19M8c+WYyS+Fx1yIOfSOJ5VJeJozGi
E65WZjabCsu7wpwe5FyudGPXu/E2ZCs9fdkjdAWm8lh6gU/SaH0qD7yUeLSpd8odY7Un8RGXCkgK
dcHXzdZbuVONaSA8MSLxIqY1lnF/5id8BsbYFfFbhakANZSq7OM6L6OhHBH51LspdJwVugeZ2EQB
NJ+muF2iX2X7kIgTeRaTOWUMqvazzXAEG5tVx0D69C/6/C7kB9k03GDIqNr0jz8oTMwqCeeuXkRH
1lzcEBn3Vck3wwXcuieNvU2FQnX6mp/3MlYwaBDdskYNfFimaZUVTPNoVjunLW4Wy5NldiTqEgkS
/JuLgUKSHKc6nwt7k1lzH2rVbpkskgopQ5XS8N8nqqTTl/pcaXNfiOHoC3GY/rSuo2xOh0rxKwBw
4yHu/SdJeRTr2TwsL8YmgaB5rtI+Qo7imsK5c12wt09j/BzuRK2WSb3L2vLGr1kuInNHh6hvhzJ6
T6zm6zjVRDxxbCxgRiQ6U/hLlP3KXeE86E3knUGej71fXMREB66x0A9pQXqKME1N6OBUHNMW5asY
Z1l6+TpCSf7vn7lJee3RMsLiOFy/7PFhOJp6uWPsf5lUwUUfh9uouqmyZqON3uV5zcnihPWxsMfh
Edd0QhDEu9g96N3iLsT3K7TK3TJEEgq0NqLK1exhbUbh06y5T/PkbwneJrF5NzWTQ5QPfrmFvVbC
5FFkdKJ+dyr252quyBsfbopZC9b2l2U+YAQafi9oZiROoUORWzJ1t4ro2R2ylWEx2AIOBhF5WBxe
hjH/EaX6XsbMpx/tsa2BoQr4I67tkIfkNf8B9/hKlgcTBN6lERcBEV4sTK4hE+hkiSoU+Ng/Cqny
v78skD6RrfjRWSzqj5etNUpl2MsgyXTi4lcglY6TmI/WtNcoJx3vXQv7/V9cFDMuNmZDQ/V3cLwa
+ZR7feuWi/au89AWGkzO2SHKhOOvROmhgyiKc8zp68LY43YOV5MFssusBAkTu+LH29WtQslIuK+W
PM1omp7a8imW+BH+LXe/WHlofX7bu/+WOuJxkUWagfOjZUgtydh9OmzEm0Riqto4vMm9eYuj3qpP
hm0/q18Fm8v6yoNIUF6bhfFd03O6lAwv3Nz8tSzdQUt+RfPaUPqvSsJXyvAQx+OEyhl5Bv2ZOBM7
7fg4ez9Ur9mFY8bfaj+1sFFrBYaFPnXbxNC+SuhSHzO6J/r0V2OZ17H1LEaO8o0Yfe+tW8MQ5kW6
70bAwkVYP7vGtUFLk8feVgaokqSbaOmliqh5Gdrr9sWkNHdJ6DwtvPWFSNJjSDe35pMrOpFWMq4F
D6/JXFLnPeptRKPaparFz7lq53ulh2YSQIzJk71VAGBTwApGqCks6D6RPirBa19PvjpGfpFHfJMJ
T3oZJyoJgUejo17pabK4UdYU4hgk+Vv5pR3+5RzjDQ/U0e/zdlqPYI4yfZRp2xyEb8JeUAsm4jOz
6d5vkpUxu/eL34Qt6Q8mDXQxkVVfKW8cFf407xSy+WQ2vbA6mn/8Lr0Xrrrz3jZFuJo5w5YqV7zM
5EGnRfPqKwnxM9QRU8nOwlYoQypnyADPtfS6xWkWIgaXSxsFJ9nwMtHoEzP5jw70QG+xGy71tN26
o7qubOs2AyeyMqD13ssuddd6VpV/TZjIK02m65oQDtSyuBycAVSadhLkCSNVmv20ejGjMlrJDfau
+hCBEWpd8GPGy5VNz6OmX6lZvFnMZ9IA3YCYomrxQ2wrd1MRrHPvrgn4ET6TWlxd5ePHu/VC0Zvb
JS4DJ6trxdTXKSbYgD07ggueloh1gVBEOSt+QBJ8LHCXNeymcr7Wg2onLYFRGU/M8+5cp3l1Smfb
TXgwpBhOWle5WX7zrOLBhH/CK+WNjCtM3p8Inbwyoor44ylxVjUOqDMmjJshnydYL8Re8lDHsn1p
K+VK1F85AwJSquFiYM8Gs0WGdaG1ztnfNzYA1Oqnm+SQepQnxXfwKACewizaJYN6pbq1sgp8hykN
n5DYeXV44S+jx1ibdpM9bhRX4my4sWSQbcll3VeZvdUIsIQBux8lR0NMYOeqGNdzzg0zPinckFjO
/jp2eFFJz2TFEBeJBINHvAZ4nYXsceJLp8isM/fwDlK0eddUwRVPONmYPh8Z3ky00TJxSCOIQ4pS
rWuozqXOoJ3hi0ZYRMi7XoCuuNa+FWWJuwXobQj8nEOpWAYF2LxwA5AVyH7YCqMN+jwPWkhjnWFe
ppl3KY1JmkaM77HlFBq8UfK31Nqv3uuCFfP1YUUEeec90bzocYV3DtyjRNs4Xb/LxZVtMfqJm+Ke
Y3yN/qZY676LoSwUafYioVaKa2vlvMe6v3GM7FUeqISMLppBJ9iOkXq7IGdLbKSISXvNeneHxwFG
6ipveVoSduyBREd4Fy6DNf+Z7B8oGAmew/lFgqOexecpvseSGgFzqb0AjkpselJemp1iFrFEXpcD
vzi34m9GPF3IWrbFuWiR4WB5/D4QZz2qzqLgWD40YeBFQXSlq+F6DqH2pISGw2ToE++aCzccAI9b
pbbfu3DaRKN/LYQUGcFKAI98HrI5yKchJvILkBUWOJdk+dq2gGtSZgHyvwQpRrDtO0O/FwEcFobR
nLZfMHn7JhaB+MvcdeI0iFHnXGt7t53uxvxR1YoLv/kiCq3fOxMJ64NxiYbnSRDnCKrZbxJW7mCk
JZ+DkAL8mSid+EVCb+Tv1nu0Ghh6lSFwZVOtyzbaKb0Q6aK3nC0yEO+80r5zxvbLVG2bwHsSzqSc
c2G2zgfvORIjRAVXoYLM5tVCviPSfh0P+aNtVrdKTniqaqIWioA/tQmuGwdOicuMnbl3MtEYvQTX
bDwjfbN/GYl6VMl5CIvybnbb5wWGU2sqIOtGa2Rtornq5MCQZy2PK5RxHDnZD63DXpKU+dr1+M15
3jzrY3+5OEktNCXPBm7tvf5BTnxRSMkE1uqQJCYdGko/fHd8jdj2HzbhRquhq67YJs/0pMe6lj8L
kIN6i9Bd2w1ypdwZkHLDGdtyjX0COehlj7BCjG3Pu48ea4MtBoigKKy7T8Z9o4HSj9R0SuiRk1Hq
iDwOvfVQ/9eDCAareE1SwMLEZdbysbiKs9mzAodORDQjVWo9CE8qG60H4ROKDBNjgqcaTPp0VbdY
uH4q6kSaB1TH1OWwnAwsGu3EsUEaIve72zovVpp6a3ie9UZdBxqrc1kivqdBs5cBamgM/5jlr8KG
9tjaIGAvXlVvzDB7s1KWYpZju75yvQ4jJH/6upzMelPd+q0FIbDbaOn4Aovdr5KbxcVKL1DbJhcC
S8nG5kzDTTMZ1w3hKqs5Tn4xOT+HjS2ki8N7lm5P5WGjvzrs6ltrsrKiH8plzpT1wQWUd2Cmrmk2
kaF9CcZ0gIkylavAgTAKO4WJfbp1EwYTpgtkjovSzrWH14IdDVsENgoI4xLeIhVVU7FNekPE7CQl
+tAytq4WXYEYUjtIJLSJf64pQ3xlWPWZ+Vj7MYzquwX2yhzu2uidtTlr/0gRoiuIj+2IuXmHv70b
Py3DcjeHdViOxm6cC0Y1X88sCfmMPj0evI5ZjBr5T4cAHnzVFm+2ptoxo7qMBuN77dTbqcAiaDkC
7d56D5uaxLAdYdNPWCZDnQ1rib3xo/hXDdkI0pJ5p8qkYm647/h/ODuv5bixZF0/ESLgzW15eoqk
JEo3iFZLgvceT7+/hCbOiEUE6+w9MSamu0NAAQtrZf75m/FZ6lhTyMBzWZ26OtwXenMIdPeXDDjG
nr1HysChzn62mnaqhvD3Qo1OKLsWccbHP3GtX8Q5Gj6OKwj1edvPpk+wS86JLPONxeD0anEw6vDa
ZJB138zDUVEvAKNruxffNaQj5rZM5M92L9oPTnlYdIykmu0Up598I3kaVNhuMl1KUa5etuZeZgrv
3iXAPyNVAKV3oFmtFOOcd3l1VGurvfE6xER2GaAvYCgnS3mROrTNa5VTdIrmIajqO9UMb3BTZeWJ
n9iSIdn34XU/Vdd+HvzpdVIp6/SRvcIu8k/mZLz2WRNt+OR2RQqLwm7xw+o96wWQdldWKUsG3zpO
9JI9TGZOjmvfa3X1XZvVP8N71e2/GRpMRFEfinq3DfQ7ddYOdgTnmEOb0k7Y7UbUYCKVjwQlxkG3
HY0vzZzdNkiY4mbmQ0HTa2e/AlUcqRQfGMKhY+Rm3dSAMFwcskbR/g8wEroRFfdmEyce9wxngWEf
Ofj2VkeZroQMEaXYmoSAIAOuj9fu6jLC6xOZIWbk7/V0YTAHtWXQJkDws/X4B/3Mv850Gw+foypg
7Ej3+fEVlw/+3SLC74n4d4h+2rmA0pqHFuXRVB2LNv09694vgXQ82YQs5fPYOvWmkqmdxRiVTqTe
ikIgU/rffgPNqdNJX8ieqddxTA9Ncj7Cbdgrv1Ae9zDVcxajYj+3WU3WsI//Qud+twrmqq7v/+ua
ySWDrjXED6AIjb5tmogBZWv4Cypq9MybxknltwBOLKWz0CaWzebysGj1Xf33YudiP8PDFwn3bPzg
kvSxZOgCdUJsg3qdrTFp0fqEzx+/q7UrMnlhj6GOEOz+7c+zwk5VyDeVvbvceU38JKVS4vMddHmz
X5jti23yx1fV5I89XyFkUrmEUrIkUVmeXTav9RiyquxtJHIXoBDetRTAPkGSYiIUSiGhmcm9efr4
yqu/l3MKX2UOmneelXNg2b1h4bgnENzIwGROhof/ALmcPLLhCMH+44saayckXx5aMUom7FDPnrLZ
F6NTUOMelZldJi8BJ7yg/Y5B97Ndse/pVq1sq2LrpCO6eqf4PWrtj6I1ybtHa5HVN2Ff3XZuhNMg
LVeAy8hoN1dmzTmfDO3v2O/+wQEUO4LS+2exhu0c86R3dN6RKboWWmU1KP1tYZtf5wm7W0Sv1sZv
LgVar5A6eaQilsc+RmZ6Z8AqzLI0apOyOnY4CROlHG7ZyonVUTriUmkSdl1HLGX23R/vmaMUG+nx
ZoNxkf8rMOJop84y64vGL71rnjqc/mhHOVLczHrysvG7nlovpWwddljTWwf+sXaAog0jORpmXG+F
eBa5+J94CTyKum6h6eqPweh+jpmVbD5+q9bKW9VlasnPxdjuHR0gqSZ8AtWhPhYiQnGD9pvalF8d
ieRVjFu7S9NtI/SSom1PwZRhAP+Y1M2PrNB3oeEOGL6JSbsocnLDB5yorkUBk/UUsEo43PiO326g
AHics8a9WKSlIbiGWdNFz+J14U1XxtA/S7EvnTggSEg402bEwVEDSYty/umk4UMSJKMqgxtldK6r
Ijqmjb+LR0pY0xrabURk0ecwAMeYdZ6+ZPktU2avDfaT2n4PKnT4Hz+6FSmjOMiowOAOieBQHN5+
/2oe9ch3beZk5I6LhDKOqxs19neLQ+SUHVQPErsBF6D8p2nVCwymlR6NvVwCl1Wsw94ZbkdW4fdJ
QiSc2AxpPYifGCmgoLtkmLFyeJhYflLD4WXNJFJu5K/Do7enMq28luCsgnAIbMkEFnRo1Ba05ONn
urCuzvbUNxc7+/bqfnCCWfIuhZ2k1BALvOlrmjVfBRMRv7tFGSAPW5DvhrheQVxMMKZ4yu4dq7q2
W0hTohuDbnYlAA9+/7uwUXeaTbScpgfYbt4omJC2U83Gg6Nr8VN8G6SEiIeXrvZuPv5N75koYhko
SSIy035Xjc7wOt3MJ9hW6BqspXtxokKxec/+dn95PrM2Roddh+uAwzXf2wS6eF1MVYwTuxA0vbjb
OdVuHLUfPkRWiUVui39ni0G1WB+IGcNlMoy50mpwC9gbeyrsHXqNt0tmHpw5tSpMlaV0HRlfbJrx
DupavxjqyRC5Jjqy9qgV9QpCGxB+XLeHtB32osof3X+V7loogYv3nkakWHdqs/gfuGCIlSzUW7Jj
jiImbYHFShXVqvkgIwNBAxfJrOR36Lxx+QsCII7V7352PovViaf3z+mXgSlK0YNuVibU8Wk45DaS
ugI55zaDt07C+qY2ggt7xkrEEYsBdyLi6ynHtPM2M3VHuJ4mi0F6EEG+QsHXM4xXxPF6RMLi/Yi9
5ntLOryVfu7GdOPilZILvVYXktkihFW8eOfgoSFp3VOfL1Q20cF+vHBXvMWEjQFFElty3ud5gYPn
p9/igiAcKu+fJYupszxS57T7zuxebPsw+83Jups/AbJFdvpMv/QDps+LVHsoQEEXXOirCtpMNfzk
q0xSut79HMbmoxLzq5VgOgWJtVExNpouqkBWyNVy9+zNGGZynJ+DSwyo/HKeuj8yEPGSt41oN3rW
Tp60RLtlAWrQDuamFw2IKu2fL37t6JBr9KNwA4V3m7oZ6AeCeP4jvbrIQxcVokwzPn7aK4kG3C9T
Rrz7MdrUzssOZTLxNZkjkhhd7L8ZaXr5q0Y0Jgve3UhAogk/aD4pqjaQgpXcpibESM7J7XTKmZHI
TAUIbaNFwQWUbm0DY/OCDkMQGB2ElKN/HQA4BzSTHcEY7CA/Cx9HnoakUYo/+v+HV9La7gHQxwaC
3OJ9DNjcuG5W2tCT639TV73LPe/FZ9Quste+EaN/80qpGXRMLtBK5rPOBDyXucoAJXOh6bIdjJvY
0HBVnJ7CCxPw1R327xs8eyD+hEbRVbhBaW0k0UPsIYZgpFprdlmLIVCFvaaU4bLsxI9XEowuLZeV
yTQSRkbSEKao3M6hlWhS6IXCFLJbl991eXaz2J8nxp/Ecm9A77xsub1sKoCW89TeaR0DhJAJjkw7
me8IzDZsQ+u1c8Iru2CAk3TtXgxehas7WO627sxvS8comjUzNB8DRX0IZ6qyTi0fOg3MzxdFbg1s
u2mHn2IZ0E6PsZJci42VEgBgyAgojZR650fabZv5h/Damt15V5hw2YIi/lF0DhYfjKjEC82zyU1K
682iLWCochuWT1UbXFmTthV+suhnjeDfToufhVTC3kS7kWec6yTkCRYxsgqEMkbDiDKfr0T+T5Bz
IyWql7Jpt+Kg1hc736RrEzXWcmKITxxzvpe+0k+QVnik5j8W48PKoDCew+GrYx+LnmG98hrM5Y1E
J0jpJR9EUVvLiABy1pckvBMwRIokuW6GjYJ8uHoiZAx6CsQEi1B/zgDAoopJhKkY+In/TFrjZrAJ
3xQJVKk7n5R235b2Iais7TLWlfmtPWNgWn9ZxE+otlGvQIIe6ccWbqFpNYex7298EZ7l+BG4IiGt
8x3OAKBtTGi2i5677b9PYwAZSSxwZCt2Ujwf1f4lzqejQZy4TubmQl+JW7E4wCFDz7JDUTs3PYPv
Mp54EuF1wyElEaEyChQlWt8641btSE0Vhbh8lBNsQT8ODkt2qC/pWfE47TBoeIkDLOf/DBYb/ZR6
ziHSQOjMb/CjXtvWROXvvODE/YdFg2UQHhbxg0HXePmokO/1vOiUs5jdV/yJzklKRE/pXVLzJQm5
UZaBuOJKCSnlkeQ6/l9o0UxRER5gQUSbSgza2z01bLD9akqT2AnkF2JeXhQGn8GD5DxIjdIXBc/9
ogRjbWsV7Q7AAXjAO2dIhss4QvWEiYv3b28Tq8ZxPfBKZRQhSVUynb+ctrR6WX4vdvTQKukl3v5a
Rq5NQgv9n1/L8Sv+b8ow3aRNt5V9MpB0CbW90NyuvFeerSXBHpxb73ChCq4seZKk2Ccc4yrdpDOd
kti9k5Durh1OWfe/hyktyL8UG1yMyPazt6qEeQt3l+quzcpTWce7EDGNUjovYR5cYYnGZ3DpGFjp
zoA5bBMmFm6m7+RYGLMTGq1ySRW+QukfiKEUPTX7c2AxlJpc75dKQ0Qf/jWRerlRn6IYNzgZ41OP
PKgVfhO5dsn5ea3QlZR4MmaoHGiSzx5FDm8otiq6kDzUcXDolJsMkv9es8Ov/ozfB3DHXlPwPCNC
aGNWD139ra31m8lMrmk27xfmhTkptxhB3Ygww47gRJiFd222Adskx9iF83TlOEWZBMkWKIQa7Fyo
gFPYFHhB9kcwIBSrTKtfo++EGX2/WtQroq+TDVPqrmUru3AD7wVJLnuPDElICnmPr6VOYhO15OYL
1bcJ09+RfkxrCFlilGiE276eQaNkZCGqlcu6ybWvBUyRkovfiojh7I1lGWIzC/xl8bZXsvDG0YJw
g0T5mEJrilu7BbGpXi/86pWtAeQJf3nCKqT2PQNRM2IV7MQmitms6YyrFF8eOC4qDPjMzq5bN9sF
lrGd1YpbwJIpNEB8ugTJCCNOAuaLT6OzC6aNlWdfhEYxaJfY0KuPBVtbhqa074gP3+5duVJ0U9BL
VjQ1nRBfBGxYTG6A9/BB0TDR9I1LzcDqYvjrqmcvo7RnO5pzriqBSMA8+6mzT0HcX9eu9SgHROlb
R3wHrqpAuW3a3xfeyurHQBiQiVzPYEZ/dnkXnslA1hINfPlp0KMHYUpb/a9meAn7KNgIjqeW7V0n
voVoB0ssoT++g5Wew6IF4rQgIUnQp7dPPXHcyLJicCBZFlJm56J7WMj/wnG6XE+vrkPmB6xAplnv
HB1IIlJnPcjyY0m7YWfxRLsdRNty8K9mu7xucx+nL5g0ZtldaCfWfipLH1Td4Ot7Z1DaEcROnc4p
1cYEEYEPybBcCDzizjAwnP34ya6oMJHwwJAGHALUw1L77aMNQoa1uY+x34L4OvCFfaU86bP/fYSc
ODOALzOGhToMW6QSRCMAvOd8WXY7XTif5UpndRd3gjWMLqcze9/bO2m9MmKKSVkgxHAFckSSYo6P
Kz119I+Pf/WKKFx+9X+vdb6gqG5VM+FafTPeaCUC+QDbITEK0kbjWlPrvcknB9HUuRIAu0msW7KQ
HtuQ/XZhT2au+72GnyoIAIhiX236otpfVl+swcpkcVEZgulSk57Dym3dtpAIWA+CF8I0++UmR12x
cGzbB3p9C3ViK6zzmaF0bPaHj5/TGgpBDh3rkX8z+zgfe+Z+kPezqefHSR2vKvPQueYjsV9PygCw
bBEAD8YPQieawWK+reb2n6UD12bF3cbziZRB/Ml858X2y39rI72weFfcfNEO27iNM3OjyDoHddBf
ZjGNEmwonVtxorzeaERMcUolO3uCxKmM3sHtzWcEIMmWhZfs4z43d3O0gT5bF+jQ5gbP4QbZpxVs
8e+GaVnv+pE+Ks2T7egPDA4gc1gRDpk13J6S2Mjtxpunp86BIEywUxg3hBhI07WYpilBsh+6+YuV
eRrtzYXdYfWFUNhJbAfVFPOotx+JHfZDQTtHXeJWhI9Nx4WjmSZQZOv8unKbYxwhGVk4zN6M/dlC
AhXPcbE/sZDk4z29s0rf3Jjebs7izx+vmLXt6+/7OzvAG8zO+y4BtqorsrbI2nBxTQbeepEEk8sG
kmv7NI2TCHkgqL2z4yiaqFC6hl7NJ6Fsmz8IkCFoGKt5OQ8NNs/lCXz8K9fQRItSFgwM0SVmulIm
/AWCxWEeT7WAYHIYzVP9ELjapvGnbSsmdIuLUZzBaHbhl6iB/dl33Z9tWN1afEnKXai+4qryM2qg
DS3xvE0FH1GPCCyah5tcdZ5D8hs+vuXVJyUjTEOGN7Qlb+9YZ3j5p7JyI+c+H61bX7kXtntPfFVh
xwdLK3eXRVZriicAbhxxIOCQMnMOS2EGUxWZxUabC0dbkBYz/DnXoEPVwoee8dQ01Zwfr70ssmsf
k4uovyeaeRfChdhog3ehLVvdUklDk06Qd/duBJMw90ymibZX64Xx3Hb39jzcanH36H8LRjY2B0nY
RmYyS+ayTGA/fhfrT4XROSuIkf07AS3fr5F6JXG1hc+Rs9h8WZ29GcL+LtDafzClJBQCUv/cxAwh
7L2osaKRlOiKTk6N3M+TeWF+uLyI89MXd1nuBj8GaDVnK9rzi6mtVQaI3ez/o5iC6OmvWthom6GG
eDsM6uPQhneLv2UvhkRhzpRXEM2wEtyw3xkzShWAhk8+/k6J7T0hXzgMElA9NdbOJIfWiMBtGvRQ
pcTs9t1va8J2b0G0hey00N84SnyBc3UTj4MieZBpzYwfD8Tb9heD8wczyPj5DUhc53+dqgrDEf7U
Vq5z4S2tDMPBddHpMvSA+Xo+nYmmEF6i6WbH0gp/C7inxsyZAv61nSN8FgJgyb7svi3x3AlOnE6K
CDf6lQOW9j3/6Mf3s7K1YpsHTuaSDSU39vYLxp8zK83SzI7mSFxr1NdbY/BPocwtnWJHPPslZeDa
BQEw2CtxxTDf2Z5Urqk0pdJjGk9Uta3gTesm902m7Ltq+mQo1qWzbRkEnq1BG/YmfGLxknknJovS
McY2NWKPHOilxL4iA5dy+h9DbOMCaczbMahu/Kj7PHURFANzo8TavAn99GGaIV4tZpD61KOICJ4k
N1bpZvfg6OVJsZRgm6okd1YQz+M6A0zF7vEQKXgu+OHPuh2srR/7/KGDbxH5aR5mF5lNqkABnPrk
d6uRtmq0RyKy8G2Ku+i3LQwtv6ivpkn5ndlYpS4QSyHVcuj2Po5Yab51Yn03OZXYcGbfq2C4W3j4
CBLJWRAAtBvjzw6099iKNUqOq07MsdwEjGYGH+AvHxeW4aJ9EgfTxaCo6FWY8GO1IURmIyglpdVh
akocv4c7TBb3i/bPl+zFItGe8OzNNpPFz+mHL+KCTF3bn0jvyRZnW0lmKcXNl8l0AcKPQH8BaL3A
+Be7oec40Cp8h7ynssMKVNfJmTd96xqJ2KYuUpyKRv5y0RavbB8GfJXHRfnDYcPEz5+DDYqLbBOX
br+t0u7TkvVsVMxqirH4EojQo6nmJ8vubkodd/wxVd1NzQRlbr9aRsawmh0hEacN3tMPZ7RfG7jT
I0a5AYFsgmGFGQCWoOELLoMHaWDMAaNbTpZZAkMGM7zKfGw7ZLhnh2xSdTN97Yz6oYn5Y5cbnXXj
ZzBjfsLmr/IqMzXkz3RJip3NZwUd46BoX/WQr6C8K9PoJhv5+6V4x8LyIAAiCO8aNvBJx1vq469e
W+GVgVdiLcg3CDh8Pm8LlRZBcZjkS3yPOZnpRteSfYlnxrKddqF1L96ywnHpmZd8fPWVqkFY8YaN
HxXngn42ugdmjJV5sNgCsHXJAePJSSVkO/j9JyAk3FSxsysk3Pbj667/ahgcbL+YKtrnYduO3VqJ
GtvZUaCnIdU3Pr4s4p0jBjBLartopI0Y8a2oTz6++uqvBn3jBctzV8964haAnxPOz+h2g89Vb/5S
h09Jn6gHZTQQlYTQCrXS2EaQgT++sKBH7zbAvy4sO/JfZWVa9klGRitbfOfcR46v3vJd3qq1d8lm
av35/nWls+O+USNvQGAFwMGITC2KvQ0HefmAMr5kHdslpKJb/GZwn75Y/qzAWRQ90GBM6FI84rOf
ibFsqw4++3w8jc80MYsGdBz174Hp3HiBecDo4ISdJ//rvFwuSuW3vX/K/7382W+f7bDV45R8ZSne
O4ZLYFuwtit41NM+LvLT5RW1lNfn16SKANjBR0Mjxf7tm0W6qPk9G+FR0XEMb4xPhePVG0c5/LE9
ZYfRZu++VdmvjEjZFZXyRTgrU/GUJyN3N3fjjuDs2Pc2iUlGDa60y8YViz/5qHmnYkasId+ETFCX
qbdwecU6PKzDQ1tTHgWDVI/81Y8X7VpPahMnZJKnA5kYX4q3v803wd/6gXAZ2xl/1Iqx1ybvps71
VzKV8Tj0m+duvp5KCiJ5n6IhMwoKOg21yHJf0RBe1eM3hMBbwtkveWasVXF/393Z21bIdnMDP8yO
Vsihs3Tzuc/G/fFDWNsyeAgmHRYecdo5jDZ49ZgDEGRHTKb9EOWXVOpKgo5NmDhBDWCtF9cJwQ0f
X3cFNIMBDz3CJEnpvTuHq1ZwjiPyjJq+cTcTvj07tfXzK8OsD4EcjP+Xy7kyL0QdY5zjQcyWKI2M
JjsGOgY6RZVy3sMsqHwCbFojugQ/yco5/2rAm/lu2CeIpjhDE8q0GOLW4XISUOnXxl3+zbPMl3Bo
XheNEbbvmyKElivHv+ipRC7VYpuq8BVsmEuPcYSmurxEglzmVe9uTJw88EFCCHQ+p5jcqHabQc+O
EygPT+SEaBuCIn3LogkwoF7G3pdRlLIyrior/W7S8feSjO9lHG+0PdVdPV5YhmvLAZ6M2GsIReec
NYQnvmZKpMZRKlRJlshM2m6pD6R9/HgtmGvbODN4sRjF4so6Xwz+NBR8+G121Ebtrh8M3IHqV0c8
/ET+34XpDaMKYazxX2oyPIawxLdmwJFN+NaxN8NiD7GJb94IbrvR249Irau5+mzbMpEEPgF2vfds
5RdJ9pi7Tg3mtv8hg4fuI/bJtwED1aI+hKb+S+T3clSlLgzrqmi9bTpFt0aMqUh7HLTiPgtAWz5+
AtrK+oT9Dk7PxFVYZWd7C3+j8sIQdENAlUKzvyTVvEkGOrFwfjJUKuWF3ywMuAE23GKzr07+qZnN
b4uSUM9pdPxw/mwn8Lgu3N3KzscUwWJ4yIKg5D8r3jKlARb14V0uetWICt+aKeL6f3Of6ckiwyeW
fY+B7BXyx2u9926sIHoQEqp4WF+4m5XahrvBtBO7afwzzutYa8DMA/e7HGNH+N+L/3GL6jnJgtvZ
Q4e/QKhItF7UJKVLc344Pd/wggH1I9RQQbmbjNX88X2tbNwOh7JI4Cy8V8+bfA2VpVrZAKqDjSU0
SS4LriF8p4UwtHgNhph1AItcBBjWHglEE0gmHFAwE423B2fIwalHqByWQkTEkz6Jck5Sn2K4p3YX
/xYLcGm4px+t7aZ0u94/grjo/rgNDOvx4yexVhMK7+X/3c7ZbltgU1kqVp+zaxabDJ6O9MqLrcb0
r1bVz8IKWdLrjUttxho/wEGJigG/hb/qe0DMc7t5VoTorUgenEibOT9NKRPqsNrNSoWwgheQQs3Z
6eJ81mXKgxkmN2Kw0frjyRmC4zBUnPBquVlS93SxVOuM8ocZf5LsmUuN2drHz1wGDJeemZd3VtKp
egBs4sG1yBz2Wenoq4ydzixu3XD4lGfh59mEhy+/GKgiu12U8ElcfWkj/7D0jtD5LOQc1eOyyj9+
m6uPlK2TEQE5s++pIIkX5g0S1vwYdnsLPNFv+JyqOzWrGZA0FGPIddh7jOfZLfPdWGrPEXbQqWO/
xFq8JXfkWp+ix16f7jDDQo5vE3fWVSOmIg0OGfGXj2937USFtMggAvCHj/Ec3WowhbfqgZ5LZm4L
JBhF06nyPOwXIsY0MIL1AkN944kQ4N+84FPdW9tebs1QX9FVDJtoancf39XagAnnQEvGsdzTuy20
UboU+imdigQVCN3PNBWU3dRWk/IrmNQdAC2gQq/PO6ecbic9BwaF8sgU3Pc5BjgEX13SCjY+wVNb
O4Y0IdlSqcxoxP0e7yRmrdmXFN9wGTR2kH0l/VI4dqN5nXnl8yJ3nhRBXbCOUfxwZ4Xjg2SnLAvq
4x+8tqYtnr+A0nyO5tmR4SZ4pfUQl44aFgoanEuAFetFnrhMUmbnErNh/XpMcHQL3RHB1W93QNMs
vTACJztGdAZakjxU1AAioZYHcVmKsCb1x0zwv9eT+umvBht2mFtHBkwGEZSo+ZQA/9wH1n1B5pUr
543nsO80lSqK7fmYkkZFKk0N/TSNZzRNoD65W2Fd6iafqEzZXwZ2JbwlNhJfzjz0y9ibmwX8LQUW
U6f5mxYZpBUN3/SEs74bsIxQp02Ja7DUz8TwMpNrpO9rqqLCPV+7+TN16MybuSsvTIHWZh9CpSbo
EJ8wTB2lpvvrAbDGSj+oKRBFQbPMP5RO/7R0K6n7KRwx6A2TEbEVoWc5QQmCZX+8xNYOvb/v4Gzb
bFK1sboASEmQBx0XAKnw8ja7UAmvzVgwWfTAcIQQ9257zsEm03Qy/qDXEMfTvilRnzLxWcYXMJ42
7ax+GyLwznnEEyvX3Gd2uW2N5HDriFVVqYMhfvzrYU/whM9ah6XWAExjcPhu0NJNY2hGg5od8x5b
aOwPSqKwfw0K8GzgzzihUkTbv92yfVzUhVNGLGbthHiviC0PSoTF0SQhVGTbxOpt2ej7KSlftCI+
LaNfBVL8lPq/8GwkWIvm06PAGqovGUHbs+/vTPLCNqEI4JoBPMKJDopCcOLYfl00o74j25bJtgoh
42rqh50ad1s74iSWJIO8aYksyrqNn4S7JbWNzKx5Y2Zk31WKkm6yKrtbgtyGkJmmZoFkj3Z8HVnG
zVwlV5HH5HlA+EKAPHtgH/XJxmvSA2nA22AI2v2sQuYrzbbdZckex5Vt5IxYk4msPW+MK2/wSaEP
NffgFcGuCuGoN5RWh9b6WjdEds6Wekox4MR59z+O2Q394a4xnwkwC7b65N3GpNRtenFtIj+h2Cpk
sKb2j8wvDuIE1kudl4b2j6jWbioJLlsszIqoIWOiuV1UBl6Y7pOwYACPhdE2dqis4/lp6fx6H2Df
1lApVqh6gvx3me6XQnYpSerR/xXXHW/dvh3j/m62mSF4cjAbVZlhEKfsJqkZFNvYdlnTbwJ5T0nN
eCcebkVlt7C2u750d03/CF8GLXndvgQpTXiu0/m0Yt1ch1+d2bobU/+7F6LF1XTeQsfQd6OlE6/i
6MnZFKdMOYUatPMJQSaVYefaDhk0PM3RCd2N4o4/8qy4mTE5ulB0r237HPQUTYKXvJMSZQpzruWY
UaEQLqUTz+1WhAES2yPajQtf3QrkB0dEDEwJ7sDr+rxRw+NXcyZA9EIDHGC4jChf3r1XHvKWzkv3
/Gs194KdWTG2kCy7CQP1xXubDBVQM+NzldjXpeM9LYM2VbzoPr7H1VuE78X2bMM9d+WZ/bUz47WG
fNxmX5TWvR6h4lvm0eTknVuxTMGhbHMZil19EX9d9Oy5IDjo03ngOBibfN+O+kkEEgKxi1Yrhn/1
8W9c411BuuLYEYonh9DZ9eKhmnxV8TCqh+MVWH5yCMJrW9QfncaWIydxwVccjvO3GXcEEg1J38q1
jdbjmSZUv+VonUTPo1w1qV9sEme4W74ZM7rIAl47qij7sOZ35L/OScBukRmulsLBFWW9TdQFzhIC
YfjeJfhw7VAA6NIBk3BFZwD69uU3U1hks0MdJHZHkukhBstSA83WRfqDdJXnB5BL9DtfH0DeO05X
gfRaa3t6LRf7EdUemOAZYbjrSrSXQqkscWXIjOxFtFzyKeKb/9mjMb1cCmjSUb67FZYB+B5mFACn
b392jRCpSmZIxjLEHDpcJntUEJiy3bid0ApC69Do3d2SWTrfDVr2FZwI+duoPAVOe6n/Xarbd7eD
wRWGpiZU03MORBmUajVZaJuztECLv+0DLdo0lrqrR4XjByhw0wmQDulAyf1u0ybzgeSsm1zMy2Nr
xgRIthZOJTb0wNxjX7b5gyJ0LNhMkCkrGdEQInXsyEOPRrcmtIjmbDn1mso6dC3mnDDh8Y1hOU+1
kh0M3/rhz/htAhCIEesmVkk/7CLMKeOCQbZjp1u4F7dLEeeDs0UZ3IDle5JTi/r6Ncryf/Wmz/6M
qFWfYbiSvrZqHe6MBhHhzB+zlAStOVxX6JOiyHxMxXJQ8bTvadqixWJjnnUQdGfwbn3fejRIhd7U
U0Zclfswqj+ihtxoe+BTbuNc3ehxsV9m3cDCd1k0/TSa4DcOUOEGxtZjVu+sSEV1nFf7No+8g5Lx
p+l2tIuxb9yGjnIa25b42dEqDnOGDrOa2vu2TU6hSJCEdbHQL9SMXYPkXEjiKLn2g2T7DNq2Lcrf
Yo+AOwQJW26ckKM1Kfta5eWNevBUqd5N4VzbJkmUi4HvMtp2dOdZ0T20SuH4VE9QDhLuJc78ZIeD
zk2eY76gMzmD/5oerYQiSDcKJuKB2m0beoRgDIFognE7zdzGJI2etGzpXdwbP1ObdsAQowO1583a
GgWg4uy0BuuKC5vs6mbisJug+ga8OwenrSkIkwRS1XGxji8Cnk4sxo0YDPb4meII6uFZt2TMSbE5
1wR7Rv2ubRE7EyVQnIIs+4HXGzMxDp1FlObknHd+R/03sNRNIQPDh8nACyAKp1SWnXy3H/+OFTwK
wzlYukzqbKjJ579jMBSlhBk7CXfspaJcnywiAzo92kwZToatj1O2KRzU0B0+47zjXLgBU3bdN/sB
Pi4GVt2UDPoK7Xzy4EL0lZWdsjDStox4Tn1fDqSaxNPJQwI8jNVXWBB9HNxTX/iPSu1ezZk9HHGe
ZI5X6M5uUMK7dCqf9ba9Dbs23fhDTCh7zSbjIfE4On78K8GJDdXlgOPtNB6qEjl3P2a3WqYOmxws
dUcn8SUu6v7KZFq5gV4f7huXaJAOGD1laW71atAIe7sfqvw6CJ0BckZwPzpNfbjwSt5B/jwRWGKc
HpyJLsT4txt2mlq9WjZJepJ+vaOaPARjR+J6Vh8geoKhkkUQaidVmcv9YDjoK8uLQPK784tTC1I+
LuJMA1FWnR0aaZO1GJG46UnMARS3tpB79OCVjfqjZYiLGp74uLxXMRcf8fX2cNqbnHQz6KW9i6zy
kqzs/fiTOQvohThicE9UN2+fSTQOzcAJmpww7quuh4kNqX4Ig7zdqaPTbb8brffLz5I7Y1bDnVZG
8aENVNkgEREk3jBgx/uY9H68U8gOr7HpurAfvO+EOZhQqpBxCvYut/j2BhXdbHF/L+NTV9psP0lf
8ZmH99VgaXsMuujw8GbaNF4Twn6fODpqPja8dfwNLBj0NKr6Y/BLXJt4nxfW07v60xWel2QlIs7H
of1sPRFA22SqUsWnBI0Hj8RXdxl62c0QF+Mps+PPvVk5t8V0PcW2fkWR5uyyacBYKNFnEpL4AaRQ
U55r20YLhm2qa9Ppf32LUq+iVlzoqyjC3j69GZ+jOs396BRFxXwqQ/fYmPgazZiRuC1HWO8UNphJ
CWY2R6+jpX8L9KTZIyLdF52l3pdmgEd0Px3yLHkBA//98f3pcv23mxSjdxVcjr1S0gXOHmFpa3ZF
QxGdsiwd6BUNe4fskAcjz8LyLbyJ4uBLreQPep186uqRO1H5+2Fvf/LsBLitAFjozRZgPa6HI6fY
obLq6YDojnKlcq4CP3getJmP2eCwYgckm9Q3dn3feP/79cCPQWaB2Ig+iA7x7cPOAnQ9A3mqpzz3
UaQHRCJk4GrzuFM1xWYMbH7DAy85KI5VwybQCWJKx6MyDsMhzfPDiJXJTsu0dqtNMRI57enCw34/
82TKZ8LgEJAUTdk5Iaqw1Z5jkm+pys342vL1T4U2dte9V38tHHy78Rp0cPdX5mvdaB4DKHhXfubu
63aeT2FBPr2N4xUqD+fUR8qjlarTthzbfBfhg7HzAzPbojZK7x3ztzG64VXIiRJ4uG82kdtf+WPk
bVqFb7JQi59V3QOXDDYTR6+I91DDgkdeEFy+lirHNLz9ZNfPZefUt2nUfbc1NZAIVm0b97Rb5kj9
qqc3nm/PB4WK2/adDONu6zX0jes0scPHSbtKOduPZjicphaiHqz3V99QDwa2QqfZh8brssuCqO5C
L35qq7a4SdBNocEYRWrvqruAmv5U42S89RuWzZTX/kGxmiuAqBI5oxpsw1xvD3Y4V1caOPk+DXG6
r1WSc4z4qrO78S7KTlXjTIcyL78mDUbAkIqyu8zzQ3Ck4leKy/qDyb3DntRfBziIbGdWty0nAJ6h
7KMdM9l0N7f2tNO0CUuYQYdt7nvbiMy0avSeqDynZ7ePtxoknROfTX+o4sTf5VX4PTSzh26Kx7uw
175jl6ADgg3/KnPb3ltBpWxQV8umaYdPHsVhyXlfT+lJhZa8DzXfwAbQVjclbcRBpzBOmHzuY93e
KZ3i7MfWn67C+yzTvs6FWx5iM3ro09J7qPSE0OvOOuqlwfiDxIFjihvqNmirQx9Y2g0Rzvu5N7Lb
/H84O6/mtrE073+Vrb7HLHLY2pkLEoySqGg53KBkW0LOB/HTv79D975jUSpxuqt63OMWKQAHJzzh
H6bJvapN5U5FeGGoDX2XNJa5dMNLJXHHLbnxFi5CtmMzp0pdKmCl3ejaBezqV6G9i7Liq1JEqR/r
YLnp7ZB6FRpuFdEaeldwqPNmlQTVt1mPyp1qd9Nqxme5AoxeztQM6pkDoVZJe4poNLaGfRmHI2Gm
XqmrVIW/3eCytWuFOS+MrEy3TZqZSzOhhh5r7bhEli9c5qV6pVVau4bqW+ztIt3VyXVptsZd4CH3
Xtsa+c4UfmmFq60Gx+huhD5FN3qjqOz/wXWItdwOjyfkyQLtYiZxtSbCdoEmnGv7Uc+hQG45bliN
4FVybAo8dzm0HCb6gBCdVffRwp67PTK3Ojoi46EOqnZRV8SXk97pu9GNUfqutOu2CWJYUOyJRVup
20AZnEWIy4QQ7YSeI3YX5GLNQrE6dTmo9t4Q+bieJ31eeyMLQdC+3sbusJ6tceCLcbsKCDlRAeeJ
2/sS644ze+l7BwOwBGhbngek+g393AD9U+uuEmyC9rIWUbLujLJcF9nasWok9Ju2W2RJG2606srM
M/rrNtWUQKkRI+ZmCPvXQO2BAujTbk5VzoNG3atE6WuCmcmfU/ernowXufxwhhbgQq1KxE9lxPDx
pvu2Z+HSL8DYRBbu3hGlm5vYTnSMH7bHcy0ex7uWsJqE23PYN7N7anEQE8f8amZI/VTMwcIt1Z9/
4y6olmigFyxgbqfQmpKCYWM3arxVm5yqwDia5JwQVEynovYqasDU9nzdFJxX0eDsqWrcmhJ4/fFt
WG8jJoTXSO5MG4Mp8w3oZpoLrIA8K96KKUOHVo+jVVELzy+S9iHK15kS9QenbxzkY1GHJQ2GwwYU
xa2vRhFegV3t10FaImelB5W3z8XgQREzETXsex9zzUvVAITdyWgAmpm3nmaV3NtTrgxnblbZk076
05UYGLUr1JHYA1xQzwpgM1PQYfdKrJrn1nX8IM1YjEPa7vMEVDIWPMkCzZlUrKaR3CBv7GKf2U22
yCZktsE1hqtjODdwEIim+xyYnrGd2CZ9Nyjtz1EM5Nlx7uGNJhduEEZ/eY7JNeIiaAmly6P+dhJ4
NPQelNEMOawSFeWRqt7qzhQt8UPz6VFB/9XNYq2UDjt8GYnFMHgXrkS+ffx2j+HDq2CO29CBVFH/
Jbl6axw3JspoFS23EYaIHHaduFBC9c7y0Mr3WrNbQSS7iSItWldOpyy8rLu3uI8lkhfLMquUpTf3
Jc677rQaGu+TCNL8cgrVNVn0OgnNev3x/b5N0blfoGZI4lLHomx2kvsUeaPAlRTcb6OOm+N6EN7g
7dUm/DFZngJDQb0cDAoegNKAEg9n+plvUQ7cABEZ5GWCMuL0k+jXHMaRntgcb3UsgX20h8JlFR7q
NrjKhszbD3F0G4s+3xdD0yyRan4cLAKwTMPeAbOUYpXrVrZsarWlHuKNy6b3ahTIzBzb8nHe6hES
7oWiXtUZJbczY2edBu7cOtsajHoN/tKbauMcJY6a6XbElEPvBFecSy/TZPI43+qNelsjAbGc8OyJ
zG0d9PM2SfdGwtIave5FH4MtJrHdmfn3Bgzl0YP3iD5p/wMaO80UTdfpEtNKkq0a3KhaMy2OG4FO
P3xRpflN7RbJ0tWGXVAH53b59y4t0T8y0aINf0oUzKHUOnYXx1sTWITQ5nnv9C89cVOLMXBgYhDc
f8sHdvyP38Kx43Cy4mAXEEaoEsD3piNRqrkRwgeMt0oSkwTbNDOnW6Q6050bBxl2EIj+5zlqq+3Y
rws0/td0ZL/aZlYfYiLJSijbsg6GSwg/w0CnwjPFFkhuvusK9atQLbjhqcBnJAi3iWhIIKWcOGvU
DF3jq14QIis275ke6bbNp3Kh1Iq9tgJvXtRhafmpehOkysTRV1LFE+benpxvJVaQCOYIIuBO/dEb
8xUB3OQn+XBlcTCOSmdvCHHOkBPefUMSjetxFuOXd7JFzpHN/hm68TbTmK+NoH9mlLjWBJnP9lAs
A2FSNbWujBT964/f0tsQANqqFLxDQgaT8TcTsyM70kpcNraDRtEvFLOQAroXblp+UqOSnClGrRYQ
1MqpzM9qiJDX39CF8lABPkpCSSjQG/2gxMyUCXm5YGOHbDVK3Ty26QAzyoSIFena+nj9sefkPPPw
chN9PUUptmG2aoMvByV4Kp6TAGrGS8oIt0drnyxFjFcr2MVSQVUhJv30u9DL6bUP05oi0LMX9e7f
uAfbkLaTtnQBgZXzOjGvk8pU62bSNmXYo13kJAC/1StVkPW0TlHBi6euYA/dTdY7X4+xwF8fBBvm
I/9zUCMAQ/r6BtTcdeJ46NWNZwWg291DOmNEE1N/x1aNZnXSIEQyNBeu2ibLzLw5c3n560/eAT1A
3WMSSpnt0+gPLcQYI4FE32iUn9PWpDlEdrN06/mHCoDrsi2sDXUDzBqtQFshNtAUJdy8CLjix3ci
V9npjVB9pZMN7Jx45WQVNuBQ8RAu9E2liwiRX9OPq/pbqNcZ7TJwkZ4HTyqNzzUV3jnpcdGVRrrw
digAn+7PhmjHWrVmbXOchIEXHUgFmrVeURKygVasZ6d6UkrztnBXhT4+fPzU72wAXBtAmlRE4ng4
PedHtQSswh6+qSdqmFkgFcKGAbmwGWdxgzAxS3q/dUrqvO73Ii6XVBbr3d+6CcpsHNzSLvtk7EsL
xJ0mx0BPu4dppGDfT8RVItcW9mh8VcuQXtq0cn8MXpSuoxxNuzN38DZmoPKNkaCUMkU31j1ZhlYv
6rokzNoYyB4sxY/QUSiPQX6I8RzBfcBNlm3ODHXT0ECH29yA4XyK1O4aT6vnYUasZ5JV+Y/v6i1K
kno86RnEA3qngGvM12sz6hpAnYWmbTKXapRXzjeauO1KWvxun9UATVFwrOYtP7g17TFe6Q5NkxhP
rDx57Op08KcquRlGdxOp9lNp4G4fBJjn8Lq9vTffmSSx21LmWq46PBRm/eLqoXSx60GxyyC8DTFN
mA2kw2wZDCv7tJ9Rg9BzXMvQi8J1rVgmLqjGj5/77YHIY0vIKo0IoDGnldccW7A6DB0N73SK18Jt
9BWH15qiHxYOUrqx72p4C+70pUyqcwvSeNMGkYNuYdkOcJrY5TRWm8vILW08AzempjBM0POrul9k
YfBYjISucTUgoiOsVVR+bQU5Hezkzq+nbGdG4iHGKXMTqtXW8mrtAtzTHg3T4Wr0/DClRlJogzQL
q5ZYxmtbze4COMmo68f6tHYoeK+Ay1Ra4Ec0UtexiC4Mu3tBUeFcdPbeCEM8pxiMMxPL/mTTz2JO
I08X6ub4BOyJ66kgxW/D0PWpB343Rv8IfcomJsfHL/dNns3wkmnTauLUhd1yUvavOrpsBsW2TSQH
RKW2ShM72+UTl7ZkABDa2vTX0ymWEAkBRAQAMkyr1wupj4PWqG0D+0CHKyB5jfwnLw06ll839I+9
kQQ0Tih9hr1nknifRbW/HXHYQ9IynR1ecjRPlrJF+mkO6cAdtOlL+Thpbrtsy2FcZQXMBC4XtAzH
0XDh4/F+Z4cHceyhaIVYCJvJ6Q7fD5mZt6M3bVJ9uKzsH2ZsB4tjFXfyvENrYrtGoO5PSeIsXbH9
W0croE8EQWin4of8BhijQPzOoVfMm7gHATpRi6fbeVWMQbWAtIBOh3z3Su+ee+3vjTliPnQ8OFpl
n+71Ww9mI0F2MZt/vfW4oeIyNzX1aa6ZjoqvOBSZqXgNfuycienfInDgaxo2xxnSo/C73ZMjzeoq
2f2eRlBnnbGr5mYP/sU8ZCaFzjlO6q1au8tJaMpjGA3XST0ON2UzbGH1Pjp232N/1aVnVt7rM04G
+fjJQTc3LR3gPX99PRyTU04lTTfY12X63Z7qg5GHK5FMP89MODms/46k/u86pBWSWIig0slUj42g
btuaOnar7tws2qDu8ZJr2aWrtz5UoQNUg8lCi/x7P3uXWbQ9c3m5ll9fnnSa+eYS0eAccfrWK2hW
KfAQHlN1DgEozAZv3R42fzlYB3AlzqLUqCcP9kEaFX588dczTj665CxS78LQnZrmKbCtsQbPS5yZ
R5fANjQFJQ67adOvLT3Ug94WnyGvvXx8Te3di5LFACAAmeIdf/4bwDGa56aqSgDZOGUvy2TXq+l1
5UYvag0ufqQRzR9AZo7ApYn2XUedI9Gzg5iqtR4NgNI6savYqxd1g8ljZJcPZS3+Wqb559D8+y5P
t+DJC/ugo8O0kTxqKV99lJeYXfWGLiQQZOGL0Pjc83+/HeGhHw+SnNsnk4KontmAyCG6SafxHSzv
zo6rP8HxUmA9gzFcjdptnOi3H19KruzTS+mQl7CxhnfxRldixEVUtF0JDBC/IumlIdHPFgEDmtS3
kl8unUU/vuTJHv9rcHXULEDTqBLBcbLkqtDJafqCjJ46bZW2j/qwSy0qBtTgjpJACtoreIyBOQJ6
lp8lSx/X1JtnpruMdhfKpm/gK/moGBX94z/FDuXb1SQyD/XbFV+hayorlf2AABLLTsthcbkdpEBw
ex8PxOvg4tc4QMsyAWeR1LDAeTe/LYWx9+xOKDDt5C0c9dSLVEV1uVgOUrMeuujH15Pjevrcv1/v
ZJc3BkEtUoVoqCLhXlMaPpcBvLOZSTd0MhOkUd+6miRKNquzVIvFDtV3mmp7BDtmI0J7LRXOJAU2
m+udP7qIzUuEv+khveKBTKuliArVg5rsRQfXoS4Dq1mFCl3FdgS8F6I1qlndBX7WS9uNfWvEtyUE
sTDgD3SkRQUrYUcXodvdfTxoJ4YXv94S2DP2Ks9BAPH0gJA8DTp8iMvlLTbMpjX9UDSE6f1wML+U
UkJAH4HzldoXqmU/PQdfb7yq8tYM+JBGg6xYAQao6SrmXwJTgsjtedWXdMqqkS51Uso0oQvx+Zw3
VsxvGhwEG0zjXCT77qxnjQOvkWsO8snr2VaoIiuQnvilZWzX+oPrrqB12n45VNce4uZVoVw4ubJx
w3qd0NWO1XMr/70JL/UJUA0g1CDMen0LkT0j1ZsgYCs1+mkrH61CJQFO+q6cL9W9dzk2NTpk9FIs
puXry4W9mAYc7RFR5TxN6vZLlQtfmkopaOSeF2Gw3oYslCR/u97J+sobtcb4CkU56eMifU+k/r0j
VZwc2P+5ha6S9GiWYvJ2zX+tIdZOE9VlJbpTdMC3udGNi+89U9qEPT+5MDVGjMsdd7wLYWwiItBN
vptNl3OExi5B+tIJY3g6RutrXbCtEzdcNMRTJM72Wm1onY3m9azaX8YcqkhazLcSv+uF2rUyZht0
yb9L/2ZXY1nGYbFCHata2P2jPsP40wxIKUOxrUn1/SCCglMnKMJoCJDYrbbs+4eP19l7cQGMDJog
Oty8NwzsjM7Cr+kpfTM0S3wJJBZYtfOtVs4XKUaKA/JNCxhEZ3bh905AD1tQyta6qVNWeT1LzM7M
SZ0RVBN6tUqpS5RB7Zete3tUz5Ta99Ir+uOHPWFA/NpUfr/oyVSBUZbCEqZzGsf4rgoMH6QBq4Ti
j1IhpZ1xMhrszyrYRS2G3SR6Gxkt0tshhYxWD2DQFQTOhqnHQbUYfGMab4/645VefKIJ8PHtvrt3
UHhG6prtAwunk4WrimH2ABz9yRecjFtJEBlr4CSh5YOX90uE3BcBEolSewZkLNtc3f41Jbo/Bw0s
DXoF2PDxyl6/qdmqwnAoUOIDM3KrudUhMpUvrlpc2ArQZWkKd+ax350asszmSPAEde/XFxTBDBKq
QIhJXjCEo2YUQHG6fFxg//HZHB8wmHxqleZWqbM1VItV3osvQ2+D8ZGmsJK5KoXhCyqAehbcf3x3
x07L6XGO8IgUj5ROYqeln9jJVcposJIzB1h3gafIUXY0HLwnofe+lHuQQqgDoo5LTJm+4rJ4RayJ
mKYWvvQ0nBadDe6MvXpBAZODtucwS/LRg/8hgpXU7z6KOTbmCoLys6bwVUvuW1CUDlpXlGeG+73t
GqYmukgu4GIKvK9He1SnygaShYAQbstwBNaqUjGIcH+k69J5de8jy/X1AMpetWwlkedjTnp6QXQN
53GGbqPO/RWqaZASVO22DarroBIb5HYelBTFTSeplq7EmwvjkyRFjRMILXVjj82K6hoa0geYxrwA
nVk/2t7KFt6hpGUsVV6kmbE9T7AdGsgWsVHT8ZsXFjRNkBf8kSocCh/PixOgr1wmFio5pMyI0xNj
n5bLcpoQRVBKlhta0YGMriwswfLyvsWMUh6DRomEsZmEm1BToRnXK1uqtVgofZnRdDtGxubjO3q7
tXND5JjoVrODvJGPg+ubJk7POKc2SMNWuZZy6pKTihH0RpumTRQzfudzm3dHAlKRxMeg0UOS/XpG
qbhzppVAn5cIjrF2bFLF+DsWR0+wglGRKACngfzCkPq7UKDXjQCgCzu6VtQUgapHQ+UI/HgoiHS4
5umko1qrUs6kpsK/X99TlAE8UUKz3KROdTf1TvFg1S72lt207yNkJo+GTerIGxL9wgvm9RyiFzCJ
DvGFrqG7MK4iGOt+ozY61e45X4jJvYxU81MQeD+DAq2pMOdpO0i+mjL+DCwzXyhZs7YdjnkKvZAM
sKF0PCBeXhr6ISg3jhYY7l0q5YfTWyBxkK7yBYkbkhURHNFmTr7kFgt/sJ9b3ZyQtii39kSM2tqw
tQYv2Set8llFE3zpTfZIH9C9i2MNUGRaAUl0UPM1tLlehs28qkwFfUle/XoymrUIcHXAQfazpsHr
TWPloEwh3HsJz6zVgSwi/N4qsGLd+WtPlKi47RN+62JEe/bIjA6rSSzUBOYVL9sPr/oM50+IDy/E
2bBqdXPpBdVXdxTXIpdY0Bjyz6SiLZOG4SLMZQqBZzPAhmTrWuKpTvN9Q5EM7DklhhIzs35ynt2Y
33Vc5Q0mp8syNW8VPcDPWW6HXtms0lT/GlQMiFSHyPLicoqNzVH4y4p5lXBUNuE8fj8qQWse8Cj8
YSVlhIQCY6dhsr7CtVoYAb9hkD4mVeFBaEgvYhsH8bDEHUdLQBiiwXubJcDyC54rmoS78fSSQZ6I
LCO+a5R8F74O6Yjh+dLdph6rdunRmnIUOvUOddwkV50Fyj7lehztnx4Ty5/pay5TjcVYuZUfYZgZ
BO5ziKyS9CrXE9hnttiEnvIk9SXLgBc4BdKmUXeWeSPvUMlqBIyKmyHq/LjEb9hNqmppR/Hl4CHX
IScsLeovtgc+DlrMQtA2WdiCEyUw8RcrutzP+hqXRa3dBEa3t2uYVh78cAvT4KUUQRZqemUW083R
O/dIOVeKTOyMQr48pnA1xj0qqZND+m4K4KdMgz5pvyI71ayGbdESPInOe9AqjflZ1Aw04iaeUyXL
BqUTe+BeQlP4Q+8e5p7PHN1m3Dj83mQX6FEYG0eKAQjrPgPKCd6fjwRK/9N0IzaNJELMiLxPw1cr
VuNvg3119NA6+gIedb3zKb8DqLXTtSBcGNWZs/NtxQgBEMnK0fBvgEkpt+DfSgl9MZcFu2u1kfaR
6mRvOoTW6x4rPgjwH29h7+zmv1/qTXFKKeMe6nu1gRWFbqqDlp+c+An6mzLDkFmFhpChQz3pr1+Y
3j8cERklvAlCbbAHXVWRPbb550hVL3TDOUQ4FoW6+0x182DW7qf2PP3r7X5Ne92hDOfR86dG/Hpk
KzcbbMWJOEPiChk3UM+zOqlnXt97Y+pQfkNfxqISfdrOB2o91yjx/srNxVisFA/fa2/f5j+kEGfZ
WrvznoonRNdjoEDkg3I97UtkXU/rcOAogNwmWHmKkACys3w9AvfkTDESoLWx0ALvKXKJY1M9/g4J
7lOrZTtvFIcgiPcjZgO+GiKHk1hr6I4XxzXT1SswSIA/hfZieOGyr42HFNO74XusWRmGeZB6yvWR
a1n2aCHhHW1F7TbuCVIcYV7gEv8ps8ID3sr1cm6bZO0h6HNW2fW91YJThKdRW8WI6jSRmPCCMCvE
ODf2ZKOfm11im4hhpOY8eDLp/Hjavg1rERUANOTR1KH6dhrWmkmMXKJoyg3EdeixPCl6DbegAp5D
wVHJcj6zTt67oFQjJLpAaf9NuMUWNBqpBnmiQTNMI1mTHgTSO0ZQSQYzdia6O/GO+TWNoOrQhLUA
x7yhb6O73aa5YjCNYOI1qvcQqfHLgJJHKbR93KsvndkcAoHpL1rchRc8S7HiyLF2H4/zey+VshZ9
IyocbBInC7XVJ00I1WGcKdkTV32pMYxpQwqMcXWuav7OEJODmmQPQLFADZ5cKwXo0EY2cQhb8YMe
ObuCKnXT4CiJivb5+aq9EzRCfaWoKosj2psukTFZ9gCZn/0hsHddEzxjXLNURPRZnox99y1X8gtZ
rvtP3LePVbmTiJVGLP1BW6Owa51uToXpKY5oBuxVWtJuc3zOx096G8PsBNYomGM9gibrcjKHRUeo
73vmiAEmaiJHG/g8DzLSz/4RYlCOLJtFWAqQfwnRaJkNiliMlB/7iaKHCWsNX4Bl44wpwR/kaStE
1DMV5X0U7rTkG4Yq81KmtbqsTY1BmoKNDpfHFOcoqNXnmNLXymYMRm2hD9DUkzL7lLsmlTVE34/y
NaFZPHpt+y1r3BVQfbQkFK6U2MoMYDqMVrmNZKRdr+MOBbm4HvlrjDiPWepXwpSCKyMBJAZJl9mI
1nz4rAzJvOxLuRt20EVGSxw6fS5XirggSvaW7bOjJN3axqhtRVgMqD6RfF4chJQxEStFV5+BxV83
mj1ujCK6wpDaRheRuFQ3I8KjKcB4IA+WKtiRnqNnXQ9oALoRzkyoBx0L0FMQmEtrQE7OopEzyLHM
VWNrCvHZSIObqi2qNfS+p8YVSyG1E48H9rHkDvLhps21T3K5dnmo/NKyCcGQQAVwD40X+0FWbNMa
un3XSL2escl9toLFRJqoOe0FavkIBUXftcb8ISJ0yW1IGv5R8UeHQ9hU4jY2ewXpeGxzavPSQ9/z
l0BAHaJzpLU5ep6QDtgGmTxg7W2xn0Ji77Cn5hBMz4nefj8Wd5SZfMQayy9TpBy8PG/9o2KB0s7r
kdxl4SliGzcWlBDZZ4jU/jNI2cuj+qq096m0lZ7TwzkqLdgoXFUhxDMnzFZNm0E1dPEC8kyHIDG5
0NsuXtVS6N6zk+u8cOPF2EuL5ajamx1v8qgZP8Qjiin9S5iiBHI8/3DL+yJF3LrLYdBQ04nhoNik
Myi93FK9evFqZVmB9F3IvUluhZqdkb3Y9e3RUaiRBC7Vyu+KAkkwRWHlAMDdR6V6q6Mn1zXMMrMf
Hr3UXtczKkUcV75bO2vR6ulOM7MbwMdMRONRha67LFV9M4MGWxqF+4BpLjthyokDDor5UEXXUTvQ
gishE2J439E9ce3ovrVtpEDK6mYsMfzA+IDXpiqfXBF/dqaR+vKsX7k6CQmcrQZMQLPqVfSdwyng
jnNfqHwrqhGzmCpULawGWG7kPDcuS74LtNshYYm6cXYTVM09AhIoO400vAqS3TwC401eutJy0L1a
FNEZmtKl7bTpis345+jUP9g+jKU2HxQN+KthNHeVyJ/hy5MPj+TDTrvHg/k7N3PXWA0FLkmWKyDn
H2VhpOh2rDoP7swhjKsFKyR1Fkaue3uzhfDsKDWWxdpVm1GrcIZ79GVg8XhBDPm52o+aSjgdxQ9E
FMayqCi8da79JRqnq8SC0qaUVetHDd1q8wY/KsM3VcpBNHTAuMlN0baXWtdujyU1N6WenlYKzb5u
kynKsEjLTPV7mZyagup7hJZlmWbPhdJuZqn2cawIxBRX3YJE5fjyNTCGk/e11US8sEprBDiiBL4w
Xho3InsGb77S4+YJAZhy0cIf8Zsh+eIU0XosWN5ev/oPQCzvHYyG5A5Qd1KRhj4pFE92ZUB0n6pj
S1MN0xcpeltRVZMHozWf1ZCXJbrTs4mjXgP8BmLmDe25Fi1Fi0CvqPBkW0+IXVKieEzLWjoFjzQ7
cKEikk3m71oBLDwBdj/MzpnI4wQ+c4yAsB0jSZAKAJzRJ3WmJMm8QMQV4QDZUOymV8lsL9BNOcQN
aUlE56Wl8kIAlmm3LpvZJD07YLPH6a9Y7L9/jP8TPpc3v568/df/8vcfZYW3VBiJk7/+66HM+ed/
5Xf+/2def+NfV/GPpmzLF/HhpzbP5eEpf25PP/TqN3P1P+/OfxJPr/6yItUT6BM9N9Pdc9tl4ngX
PIf85H/6w/96Pv6Wh6l6/ucfTz9B8PtxK5r4h/jjzx/tfv7zD00WPFUZx//37xf58xPyKf75x138
1L3/neenVsjfYfwDXp/sxxNjoZiC6sXw/Osn6j8I3AEBQsoi9TQI94qyEdE//9D/ARqZrgj5KFgW
ElNuoS07+SNF+weBGsV5TOOgs0gP6T/+7+Zevcl/v9n/os5xU8YgLvjNMqb891QHLiOXk7wvCtUY
3R2RoL+l+HWdNG5twdQkeukXQ1NdFiK9zzNt3s5VxiYeuA9BgwxHWQCCtwulJ73RLzMNTOg8UXQe
mxmZM/slssSz1KIxNRRfIT3NWy1GyvRauK5YB5aWrLzknGL8SbPiePeAY0kObIn6QPXrdRo9TtE0
dE0fbrpqknZ0kXaJhNplYA/OXW+hQIQ0r5+51nTluso2FV290ELduIhyS4Ec09yOSu6tZK8Y41Xq
fBFPDBlmuNAmFU2Fbl6oRdfe62l6b8bTMi3G8ilytEWTXrhV2D2VcZicqeW+eSFQECwQYxZ5JPVt
S0Jzf3shRgumaujnaKOE9RWM9TWqR38pd5QaK/ISQHuZSeS8p4lqjcKfzkNGiCELb03/Tzo44z9U
oDi+QzftDumic9SCd+TM0eGS3FYYYMBAT3czo3HCbrSmCMa/KzWDlf3Q91Cd0/JAJ+tSdXk3va5k
a2XI4VaT7gtXfS5QyNqiYv3DbrTmFiJzujEiGPhBr6x/W7Z/rozfVwI4wNOlIIEYcHDoJ2DLChT+
9cgP8xB6TPJ4k3lmvS0ijV5cOV8FMNed0RN3QXo/oC24UyLNQUVxWLbk5jeQmjfOHObXTmksm8wO
9siNbFktxr5C1HIppJaRrrTUNhzw6zigr2ZUm5fAyIN9mMbVyhhceuL12C+SwpD+wmD11F7LOMqT
r30/KH6fNMYa/Qr9MpV/WI7UB6vTDV/KdmnkKTepGeECTt0wy7THJuXnVpmtjKjPLirY+cI0Pncm
aZFWpTuvy6PrzntsNMVciylPN3PapOs4d2s/dhHZCTwDOWanU/3JCO5LNe38rAzaDRKS9gpL95Qi
flysKxvoaKZSTjfHytk0hcC+3mimPXvqDyiZn8a5QWLbCCASNcUPZSR+9tRxlcdze3AVVq3lJe0y
VfXSd0SJA5qZbnrc676qbbApAitYTJh9XvWj+Z2yBIlWp+zzCH0xgu3Id02qp0lbHcJUqdeKZGdq
g9veBYn7hJ2De+M2fbtuNAiqQeQuvbh11hqH47Iawn4/C+WxRLTxpnauUosV7xXiboYQeJ00T60j
rGtmw5o44DApdXBJF6GLFe++SxusFfo5vKDDv1FKuz8ULtiiwq4sX6TufAE45Fwg8HaTBp8OMQpM
pyo5KseO1G97Qkys6fSVlWzaJPiCxN6Frri3M8qil7YRfLPVEOZMNV3EA7JtYd7lq0Rb5Jz0tMGs
FMlgRxm3c95/6j3F2MwtVfXj7GuEIlbhKLpLyteLMpjo26RVe4MACDKhxoA2QdtdNc5CwQXzqjDd
eR3MMv1ttG5vasWnuJyMVR/MeJl5oEXGbDaXtlk6V05I7u5IJ4C+dEu/GmcF4Y76ToHyfVlzDWRW
Bx2uRjxtYnX4dCQI5E6PPFpiGrtmiud1k6bVqmgvGrfUrtx6Qoqx+pRoRrQTPVX4ptdoN7naVWEP
FtU8J9oVhqCJkSkBSq1wIzqr3A+jiggcEe6adOdb2kafbG8y9z211mzOxOVQmxoucHa3YDrNaGBh
c6sGhb0hWdxTEG8PFYm2D5f2tkaH4WowdhNVKayDiauDwdyF4VgtujkL92Icf0a4DVzIruTCSMZ2
nZleeDX0ersyJboFqQFzAeImXnsWeUjellssGtrPXVEsVbVYY8ZjXLSj2W/S/qZPIufSSRJj3XX9
SrfS5jMG4LvJQE3Ns5R+PYXpZYOt4a4aaD+4yqOqzsuClv4OoayZDQX6Vtd2w6Xa6YAahuBcR9h4
XT+S5wgBAyQNjhG66/ppvQq/Mn2eMVDehDZzLUuia69AXLYcVHdrGKRS0uAUURPaaLXVIyU8Igyb
zM4l8afYk4s0ow7XQ9CodMWk7cPB+taH5YCVRF3sNK33ad0H+4zKj+rl07ao7X5ZTPGLU0/mpi+U
Rnb86o014xBjVsNGwxJu1SnNvQjD+cp9MQxURqGbbOC0Lea8S++sqJDqMZWxCS0gckBkxNKuynY9
mkW4C8dkOReWel9V7sFF23eXY5a1KsoOrGCThpcDVNmtpdfRIo5Ga+VRG2Q7Dbdd3ql7uqbzCoID
iheDuBoK6hAoXX8qTTe+DtEZ9qap9HPdMPZeDKszTFOkbezCj7AM2kdddRV23X3tDMY27GKHKR2/
RAPcUzDb6iGe9NtupunqTLl1SUtvaSo1AihWDZdY6y5A4SmLtnZ36eStx4DKXR5mw65AzW6B+UFz
EZkNZPQueVQ61OBag2mbq6KD4ZM9olW9zKnpX1uOUn0NVK/29T5O172ax6s2/GRHXnqRJ/njHDaq
pGoEq6aKbOqUTbJSifr8Jo6x4cPqC/to+7rUi0uriopdlAdElnp4QMm89JOs1ReOVanXNCs/18z6
LqVI1QlErtyp2M+tbWGTFzl+XyfcEVnKuTl7tL14Fe+CzmXWgmIguIeUcAK+GZLArM1uTDdNVCKe
mKKVZmLRnXdh5uuNbcNBaadVRHl2gVBycKG6CC3F5aHqMuciNIK9Frfx2rYQhExsePvAS7zbPNyJ
qEGzayjtGy1UkjV0rbkq+0sNPZNNjnScr6cBk2jK3bUSBTgp6m6wqSPlYe6SYD/Z+E1anHZ3zeQ+
ODTxfdwJik3gJNbKMPpqNeIHcd1EFUoVxuOAi81Frbpw4WK7upGif+Z4YYL9uEyMcNpB6XqK/x9z
57UjN5Lu+VfZF+AgaILmNslkelNGqpJuCFm6oPd8+vNL9Rzsac3sCHuz2JuEGpC6Kmki4vvb1HMu
ZOdd6lQlN84UzlGopthqXSpO2qQTMFnyW6Zepva26sAp24jDB9zzpY26bRN5w31sFjdIRHdpBrd9
pIBwxn4kRJlZf/Zq8SC5zTNFStG9lHMwtZO6OxPPkquPl7KfumAymnTH5F6eyUlYqSYQLYZ3hLt2
z45gtau4rQ2ISSp71qqadKdFGy/YIAfgK3sOMc0OeIAN+6aKiWhOmPVQ2eOjSTIyt6lZP9kY/25l
goG9ybOB1T9f3llS8/U8AUrcVuzyATJDchy9tT5Ju4K3VtW4r2wzP9A/+FRW5lfqPNMjcDTnE30c
QGHMr0i5s5dy/LTKO24mg4DOJPd7TkYEJv5JEfZvH0q08gSt0YPOGPbbQ9lYqtdkG+c728h4C8b+
ZEzqdZFte9SU9AuKYlqCQfNxAztJa2mb95fV1fePbU4k8pOOpyUYNPVlFCgHXB2s0yE+1i6KcBxy
47CqyQ2mrCYXKnX6/R8Ozr9o4L+/UxZsHwYjbKMY6P8Fyh8hULRMZERTrtre7EYRaAprWWFEN6+p
joVU91QrikP1eBQHLKaBaCNMSMKd77aTqAM+exXocRMsebYgyuiqp1yY7UOHXW/ayJZMkJN+TEZM
pvnUf4EUz45tXnpbpTSkII9lprWiLBwltZpTvLZ3R2/Oc1WzfcIVbCtslP44GO1OyVzeV9XeFld5
J57ZrRzG9BOgt496hAyFJvZ2auyJL3cr66PdEd0UvTjOmviG0T0Tfaqf4oLQrWz+GOcTQXxCHRzV
z/d0sdq9Z1qlX2g9+QXiETAPhvMq0DRyIx+n7ti38zUOaaUgg2F08udKp2Q2a437IGwQnhzJVKkI
idHqAeTJ0H2ZLzhybY4kq6n8qpFZ6A7j525MzNAoszGs6uyt1az8NJMJZ6LOw0OWFVl6jrLhBB6a
vKQutfRu9KGfDoaV9QT3kcYkscYc41nxTKmRyaVMv1W2hmo8K5Jd3lVouDxvpo4zK8/D2qAuYFE+
F/Jrhl/0UAwultsmIUq4Ll7RnH41YXHqptglk8AnDDa1feSB+XbvNGGdpMC9lgqbYlFhyWS7Wetp
uOZ9/GUSCQF8Hu4/Fut9hlXjOSvTT2s/qY1MWvLlZDvxKDso3cpI83+tJhy6RsRN3bBPK8wkhKQe
kpRW7zyuEbeM76Oy07Cf8/FE0vHHX//EbKp6J4CkpyF958K1YZ7pOw6JW/pf7X1n4fuzsuw8FC50
DEYd+IKOUmAw16PrBf2cdYe0zk61kZyaNkG44zgTxlc0kcS6p4c8m740pfNjpkfqTGvpssu0BC2U
7Z30tXorLflsUej1kqCJJ8cXC1LTpE+ID/7UAvF3xvJxKuNthH+nawloB0L672Osuw6RdLol2y1A
1xZKzOyeVOu3YfwDivCvQAU/B1Ca0QsZg/jd3Uf7V2q1IPDoHPFGc6zqs+9/WFkeWMfvCwsDD3Yl
muU88Tvu6w7p4gDsZLzbD0VyQlyv+MmcVyZGu0+FsfjaYs4gBmmoAOlTg0zsZhF6aAvz53/+XX4z
bPx1WWEqbaLaf8Vl/LZGZ3JcJwuj7K6iCWOzev2LDjZ0TpXRbjAUMoy4nM5Uq0PDrNWyA3XX/Ljr
9HsNCfgIgek1le2m4vZwXkNYmfQy/HwkpOeyMfdoG6TP6ioeLF6yMxUcJfPzBbSDerluuP/nryMf
4PHvl1aycYEyOS7JI789JaPUzJlkX36hBZWT6sedO7iBE5vdLTfn56GZkKybdQtg1k/fM7Pera6b
nrNJPKMKb0KCxfe10szDPCzLkabs3dpG6z5ODiSK3MxmBVrINTSChNOF9bIkoZnEBenXUM1O2s/E
qhAFb4/NeihwNxCxsKYBguRdNdrxrbLtO6VAPwCjnHOjFXFQRv03MHJ1LWT3ZUAqdNBtg9yiyfip
5DJwNJidQI7xBysSMHdCnT0jAlsoLthNoXWH/i0qZ+8Ea/9Dlbk81DoZdaNpwQe1U/Cfr671r1AS
l5YdnbwhUvABcv/+DiYNLkgWzWQ3iLXeJ0l7N0WJDlFoT/Mwk3E5aDs87sBIsgiqKkPlmDkf1mo9
mNmkn4yei0+g451sPLaDEqLHxTos9ILpJm258OJmqZSYKW1oz5rall6lQ6/l2cUcdfLha/tHM5be
pq2FeTCMn3S2ZmGyAAWtSV0hXWijvWukBuJj5E7VYkO5yTUY63qCbGpfBuSCQYz8bJdIuRnrKfnT
QfzfXCEgcRJvdaT/HMh/B9uICCxbx+QcPqhxaxdBu0TFG6RWtMlcVWyGLrZ3VSGg0zk5b38qSxEW
u5riqvqp8snF8OPZHP+kOiEH7W8vxoN1wdRDI6iDyILiqN9NCWWHRzThUL7rh3g5OcMoNkmqybB+
xFNaRWSFlZjCYUzyU2S4u2ZYWYrW1rc5Z/iTLImnLLnotXyeS8cIDGcCnClHtjC5FMFiJFcKY9t9
zGsSpGqwt6WTj9uivptlGpHDVstLmsPoa6am74eFFs+8zPWjU7b32VnGu7W0cdD372gUvLdVoYnR
FjaoOf1Ijp3ceAgjtmW6NpSyJ+NtdNadHidkdDiluiBuCEjBDYC01FG5OLJJqGdhTVNtDxo4dvvE
toYj5SDD8deffn14Tcd4PQ6LH9WOQT2BO+gn/MX6SadMILCMHrpzbJ1803UpU5yUxf/40OzeRW7B
cWwja3v2nVxfsBU467ttBTUidnYW7WzHGopTtVY8++O+ocgocAGz6K6AYU+9EzJ66U9t5CvXqo8p
Cd1IBar7YFvNNuo548eS5atuzKZB77pIn0teIDYQnGWgqgWlnddhePC+ZD1tiGnbtE0noFoNygJi
pTOXFy+FHYMtZoYMMlremaZX3ximz60dt8+Lu5yMeDG2fRRNG7KCmn2kpvw0mcX3So+PiTF+Guu4
3SyZKHhQ2/iG7f5uFWO6d7ypPSZkhC4ILI6efE4op9zEaY3xnSIkPzMiMtDadrkUsfVmz7nmy8Yy
LqpKfjgar/kScT16V8t9ERu0+LTOLnaL7xYaqZuZMoWW6fy5fGRTkvUahXTvREdOiqS2phNNJuJE
mmJ1jRvAijGVR1ELJiur4oaums1CuR9QIWQdo2QLclg7I+M7KytKVPxiybhpW8854zRHPyPpgkCO
ISMOyCYRpP7AILJbhXwRTfTJ0fIeoTj0fWoO665+ZKNTAiP9xumzhyWwOUftjFxsMJ+ieY39tl4m
tBNFS/7U9D5kyXBe1+R7nOCP0qP2KW/Su1NS5cI5R/eb3tjkcZQfsx5lXZ5Y5lYYBTGOJRw7jH4T
5KP80hC3ek4suXc6l4OqPr4iDfykJ655dhbjpZIt13DgAxhtYXafEbtbpFzqpLCe+9S5D56jwokU
cPZE2z12jrlDbBcOXZ++1M6U3yoP+Ll1d7LUQQrdWPOzJPsedzkDaDaIe6xzsw3b/bESnbN9ZAGQ
Qly+oTKhdXDMwklpSMFH4hZF1n5LLWM9WsZ3e26qC9qLKqwz4yEKneSJWVMv+voCuJhcSoJniD9O
NoMh4sCM249emo97rSIuto64jXYctWiJm0/J7Lh+l3TLrpvq2EfSoxnmeBIEb/hRhMNpbA+z4Yxh
lgq/x++xLTGFhfY0ntK8JrXWyjxsK926TYz0mtX6C+J07dLxShxlV8c0hFCnIcllS/FjNVqJ6J16
DFiRwjhN6XoBbwDo78xxI7PYPJreum+tpUBv1AYaHENoFvK1qWeX60jQ2KJSzTd5PXxm3uisl/x1
w2BxIqdS5j1DG+T2OlhhuXbJLe2sfFPOoud34RH16uS06PmnajEA96vF+apnziYqwJhhIYs2sw6R
iDo/si0tsIjcOA6euBEHtH7mHvGWMAvo5kLuiSO+UCASb7W5PEyzfXCpIT61suGo82tlyYdqu1SG
dU4Li66EpCJCZZl+2noH7l/Fn41Ca3dVt3znXdS2nbeMIHxrd5vZP8e6e1RHDyqQJCf3QjM2hZTD
ZUaboWr+TiYL6ijzPmxbUzswupJ4KrPD6nBVWntnYid8He1JbYvG/EpyBh6+iVhktqTPBvVSvtt2
33p8oTthFXNAtkdyWHSGwkLdClpKp8hrn/pYp/MxXkOcztUmI270Su76stM6mwVVIdaR6ejT0vYz
kuUcTj1nkdhuzo0oBrrI+v0SU426VoaNMyC5zHSUhl4OYJ3UKTi6bb9Pds7L3yfxfmlSZ6uWIZQ5
edxNZEXhyEUNxkKnqqaL57B3Z2sLhbCPGq+7tY/VBNOJW471vk2UuhKBVJ840BD/1VZXnBz4bNEs
3o0o3ySiQH3UWbVvzjdTj9yz1gnzEnGjLmUsj7atiX0eETue90DEk+b+oKlsuecrsj2aHGKY8ffa
NM9ExC5+Va94VPlKJ7ar733j/GxEUp6BvOtPU11woLS6rfJ0k2h20I200yyCjaIvXiGPNB4Nz0po
OfubPOVEGb5zlpXBLOS2N3IvTCyBAKqxiHXQCHAG5eNG5zJ9Pbf5+igeqM1t8gDr19W76ZinCZqu
1rDgtEavcv6UOk0WFt1yUSiCOIwwSsjVfIMrjYPCin+wW9abTPT2dRoXb7da5DvqdiJOjZXCZsff
PG7O60T6YVBFhRXMWvVhEdCKy5BYGNJy6wqnqGdT6OmsxusEPoN++sRsHAWGS95f2RtholKWiwWx
X5Prs9+TXINqzHhW5kdk+86ulGAedmGprde0TBJz+VNUw41cxeEKdcVcZsYnvU3fNC9/iTCtHexq
eY4n8lMT+3s8PERTuG42zVQwCKBmO0pnbU7EwAGOlRtbr7zbpHfHiMTcnejdIMsxPyKfv+dzNR/F
bD83uZndUE5omwTMJF9y7ZMBltt1uySbrc8tJeIUVO14lak49vqE17H8MoBVPJl6fotXLnhUx2gF
ooKygxJEOC5iiTxP2SFRVstRZ4JpCqHtV4u8cjuxcXhUotlF9vAeV2o+6jJ9F3n1SIgr5m8LsEfi
DB8SbZzva128WX390xmn/KkQ9a1aNBFW9lIfVkvRSpQsh5gG3wMYe7ZD+f1VKzItqPO2+bQO9ndr
JUh5tErtmq3Loe4rTmwi+siGbPtloQdK2PpeVgSTR3qyXkiPo05pWTk5Pj7UAChkevOR0/S7QxrS
YTEKYDoX7myaxN5JTe8cd271JZNa77tl/1MZuU7kp7etiXk/yFzE4SztH+6yiP3itncD4deNdfMW
i7T3+Q4UkBpQufwvpzDWtZ/95AxXfR0PI2K8jeE07ckpZbVH9f3DiNdkEznJ+IJNLeyi0QvZavNb
a4+uj7J12eM7gViXu1mvuq9uQ0qVMdwiT7lHwOseX9bsINDUtG1GSljXySP1OdY+quYpmNwUEelM
xnxO81fneEcF8TfoS35S4lvmTXByjvNEYupzlOL8KDzZbFG3b+hcF5cRLLrtDOM5Le7W6l2MTjND
NYxhOk32adJ5BCYxcWMpQTBogLnDSZbnNmmAjegPCWhB+P6ocsPIxGFJkyLb6vgxN9BVXCGxjP6a
emf2vimECvwGLZNuVD2pvV7vZ1tFR/jUjZnb5iGT08Eaa21XODbiTbZqYiKbrSPxBmVuFR0dLF9J
lhrX3NU/6gTx+85sqIDxj5z4JSU1shKsa043HBvb/WLWvREM7qoFDUlU2ySOqAG10sPs1XDXlXwq
hfoyjT057o6GY9W5uxoq8JQK+STrT2PuxNs6ydm80zLZDwQGB3HFWkx4ar6L8AXt67g/zXbl3KNi
IL1Vq8fd7NRykzRRTMWl+FkV5SdKQMpDkckyHCv1o7GV98lCF7VZcpTCcQZb1rXdR65UTKQH8tmW
t5k0gpH0mHrOLpVgOrYX/VEc2hKVaYxYTZWVXme7D0VipidvTmiaXW8CO98TnmkBdh5X27lrQclN
HlbCtiwK0pYvoqHHi5PTN0zZLHOVFiZaP35gc/rArLOtGFjuizXmz4+x+bCQaYck64sHOnMEAAjJ
LCufKpMEY9pNwhGODpZMJjyXrRe4s6FvI7yL1ciwSk+E2Pd2lm5oSXEu1F2x/s3pmQC6YeNx2j84
eq8CBN1x6GiklucQpkiJ8apJbbpUhv484H47JDSmBn1nUl9occpPlYkOIyrOjX0dhwcz5bYq9OCl
Tafbu9XS3xjBty3rUUBKwhxGQ7mALdh7hUIDZ5s5BKPrxU8FSQG08BX0Gni5OHrdqPwRs+c6zR5P
pGRFpxbDt5nhtrrJ6JDHlR7YsevsxASZ3o3N2VWREXSNuUP8Gp3iPh8u8UwzQsmCmOliuY1t/ELa
UnbqaI9aS+PzXxu7WZA2lzmHwdCnfYyp8ZccoIq9xv8FnXsSgCKp42T3a4Uq+sQLpBkPV/ynFLzZ
L5mbO1tJIUfAQIyKtvcY9CZwEaN0Qvrdlw8SKXOgJ4PY26vxGhlzuxOLSdzKyN7SeQ+n+2K6JDpO
aFHSjkKKedg5ZmTc02GTZ5G6Ua3gnERtn/Q6fh1V7txkCTnrJZUW6F5sfiATa9vI6aV3VPu8xj/S
TrGjQkRvzXoZPjbs4luumS96MZ4qS8H3d9brkvTqFFt581CvnVt0dfuJVX4TJ7NxxmaDt8Eaz0Z8
Xw0zua6ldyhQc2xU7xZHi3FVK5T2OmNJlRyQPbN56wdgrSgSh4maqA0xM01gk+v5ALCtAM4V3YFU
P525RdFecxpwh6zaNYqoIOQJTzMk+TYzy/dZy+maKwE3R6NYLmyLi9/RwTKZCS9BkybXWYivzlCe
vWiefpZJwxyd480aaPhbSorbOJ5bTt8/89gce4E3MVduc1tM3MhVCv49CXOE0q/2+G5IWxYIybNp
zs92Q5kKAyKNxZPc9Q/yjwDovC7mvczqyU9l+YEVNz8xYWb3znHiTZTB7giHEvlyqepjRiiKj4mp
o3TAJjezA56JdDba2lxK35PtiCBc9S/0n/3QrkSlz5D0gsV3QYLVdxNe1I+y5Mv0qVmdqdailCWj
98ujcWTOhru7RsmZeISYmbn56qZ1FyITsP0cvdOukCU2D6f7bnGzN5lOpkqLoPpgQWwHbU3IZVrU
wcqmhWXzllh+wznF98wMcY2VX8BLhx0aBF4JdA9HrdBtkhWy7mlwlyywV7fbpEWe3MtOeXvLw6zy
608yz78aBfvQrw8VU4rTxsw8anicWVId3jIqLZvTiyEOlWN8NhxS6ax+IYWB0PWPtZ0Xvms2Ry0j
5KUahwjNBPjgyJ9OLkugT9IBQZ1959BNwIeydOdUxfM3ln1ttyjRHgt7uM7ebF2JaLausZsncGhk
PG4omIEJWbsPFpWHhVDD0cnQVyrRpDg/vOGzesDgWUrUf8QOup26qAx6ZKuhWLnI/QyHs3RvFEkW
vpJTfDDjOn3VWxrWBSvC6dd/2tYe+UN+kqN+ijSsd8wYq7mnmPLLFI3yxArwWJvWpy7PuwvLBkiN
XoaYu0Rgowd6Nkx7JTBnvEiQt8A2496f3Wq+62aa7InEnOAHt2LR3Dem/mmL6j7GAGCmW6KRvOfZ
oT+a9FhLT8ZwzuEEST8g/sAx+1NPz80Ljun5AEKHhDumsy9xC5289hwcqMteZxoOPphpekVAE59y
NpREXVNKoDEcF9cFTeUmEkO3NXmZgkwb2x2e9q+RkXcYBKqZ5h7LvsyPj3Vy27CzgFELFFRLchQS
4X+j0LtmJCgfZ0cXWJE8MqKkRauClX/u4zk9JN08XXOnOcYigWPPFeWVGBAPaVw9TxCwW6rohqDo
4ovVGXCd8eM0IjsLeaq9XL1hWtB4OFCfLFdBUrTeMc+Ed5wbV6eeCYTEFMq9jLn31hq1fWCHzgif
r11/WLpdXTrJNm8ImZmcutolmufRY6ptjLZfOErQZBPrIEREYd21yPvhFc70KaOUZ/Mo7J50T9s3
6/hh7dAj1hDVh6HQnmJNzM95ZH4WlVF8nqzok0yr7jPf5d3OcrQyYxOjJS2s++JN0qfT6iHHafmO
xL+odhkAICP9Qo9wdjY0/b33yjEgH3gIk0HWlyLDMAFy6PjAZc2+c9vdmIv6VKZ99UrMPuy37N5i
fuS5dlDzVKb2PCmJ0WfUmz2Smc8O/SiXJu0uHQz4th1GfW8iZeax7ctD9TCo11qT7As9y4Ks9nrW
4IG4pDhStLa29u3JIEwwdBMz/5x6bcDQDw4sEU0ITz2Z9symnBrtkTBecU/Sk5lXnIzAh9r8rs9p
9q1uza92Iy71qDlMh6r2LbczeNFIvGmzVPrwXfXFwyoC45v9oGfqnWYGfxpLFFch9QWA58kZVZC6
Ui+tb7MYtrVby1uZ09llLDV6N11/shfOFN5oMRv1zg69k/WUEieQDY5+UaLECbbg+ouaVb8KOgwn
+G2zokwOPATH7zjo4TA50FDFmK+n0cgssJMh2dGujtJg6Leyw9VlzkRkbaq6CSd8mie6XnE8VVUb
CA0kbsRJBqguA1cq+5tGtSU7jS7ZphxOYeMgNotjPqN08+ibfXGmrjnzZGsnsviBtCdSTbBJ4eoR
hzmFiZtcNAbuZKXP1VoBE6/292bQ29PiplcDqOfUGBE4HzkzPgVP/lp52Y8yfrzo1hkh3fLWjR3f
VaBnkDYRFisavpyopqT2Qpcd5bho3lsDWeNTqtftaNCr2Mc76/COB483ZJXw82DxHpquqbzZki4r
rV5mH7avOVoup2W3Mr3Q0njp7ahbAtPJH3dyr0pJW6jDL1b12rm383K/KjYuh1DzA3QF2CHQyGhY
khNacdebeH5aM8BymmkvXhXZ91znwNhSXHWzu4r6OUrT9mkUfyQ+k76e1Wx3BqsQDi37i1Wr5MXY
O5lm3zMn+4lVW3uJ8+KtTr0vskiWn1m+HXTb/lGP5ddq/AH0Ul6TapAfpo4KXq9frl2byA92lbyt
HnLhpXcmivlEfBLco11TMVS0kZAEgOjDOzXeb8wfuxh58S2y2PPbFqHpECcZIK/+AvYkD5CY+wIa
5Dhq31c55a8eFSxgE45AV1Ix+RDFdKf16m5qUbRXmEiV1hi3OClRJWo7Mchli9OmoiRv6F8TNNsI
079g6NTfXXfa1UN7aGKOUJqRjVs0ud1JA9w72XAPftRg3CONkF117eVnIR4FJCFn/OGjNTFu9ll1
IbjtLpCfLf3HDOUuj7oHPL6oL4lsruDIXHdLvyGUM88FzknqZGT8DqY65CZyMielL0SYZ3ZWE/EL
Ko9oBi3JG2u9VePyiiLwutZJsacucnqmh6WoPfBaHeDcrvI26JxivHGeo/FADLtR9PlOrWNEQZ24
9ynrUIvcAv10/cEBLNuvTXuoNXmwaIt6jx3zYmrS2DZuXFDRVFzbh7vVjcFmXNkF5lR5gBTek16U
Gj7YEehU6HfZjSCmSXMh397b6qqaDgNTrWGRN1VTyRwtQKteGe2L0gH6nCy5czgKkrXRr3Rk59fx
YfttOkION5jw/jOP6z5YyP/Nkj/IQOQHAGOkVoMHOr9nafamtuqjgyzd0t7cArkLXBiZBgOpKloi
1LFyrC82gDHDQ7LpknHdgmkOm5ZAwm3TVl9FporL6N66uP5hWpUe/hKWTKXyZ7EWJzkZewHosiuK
tmUEf5WyX/azmllpMQ3bC9DVUoP76HHa+qZrZ8gCY3UYMt72gsarv+ajcaqQWg72zUnwVvS6Q7cO
tt/1qsc0YXVkjQU2g+UWIqF7sxdOM06rHaC9fTPRtZOe2zzcTmoHBOldu1LZp4jqM7+HF/QHI1ev
sS1RR0YTlRSJ2JtqqF/XmSJNTDnPYjS+z0Mz4hkaU9pTeMQy0TgkDv2YHmsSTZ47lA8VevXxQ58w
MOMnpv9TSkbIrthNHnqhjFrvbR0JBBSG7PdaNi9BZ6V/0fL/z3xs/39a1B4xlKg3/s8WtbcfXf+/
XobiS9+SqfuX8+2f9rZ//tv/tqrp/0CkQto/ghBKozzrv61qnvsPcvFI1iQ2wrD/MrH906om/vEI
aABU9ch0J4rrV1fAf3vVzH+QRwUHgMHZIIWRVIz/G6/a312gKHB4Fwnp40eQWsAx7jfJSpNkawdN
I8KFE0EwmTEZUammnRpMJBKxdWsu058izHHn/W0BwM/DIuBKsmkeycK/wt7+h/MCHx7JWsvqhIXu
KiRbhPasxQJaaxIi1RjjFtP73W1AxSsjPpMye0Df7f1BYfmbM8klUBsRiY7JDfWR5Zq/m/SWaW1G
PCxOaBBmJMoIFnrAAVPaGQ1uPS+pKih9mjA+qCWWfplrIBtM7Rg8ntUYKHiaDRlK8Z6i9aEdhiDR
G0zR7r10uk09gOSzgnPgJ2uBCMKKmpM/1Xj8HkXz+AbcNUxVjwQR+3dRGuRDGU2N42KJcB9umegB
/gVAo83LUpZ02jTfykoOf7hwjyfib8s3di5uH6Op62A6E4/f6n/cvWgam8FeYxn2hE0EyNgwNX5N
TlZmD39w7WFg+zc/yyEbz8amg7rc+O1neamUmeMWMiT5szugb4bWk8VF2sN9KICSUCJYM9VdpOK8
GkNV7MpO36C8UWFO8SNhB8q8aAPZIhWSTMerq8BLzTKUSt1S2bzGmWlvRN+Yx4IR5qoi/V6OP726
tk7zbHwnICXQKn5GF5MkpjKKSNlvzoVbvut0xYTwtJyti8n1OVYPG7ilZiubkrQsyia3PQVDnQ3J
vkyvgieNEKak2mDowo9Tzsk1rdVJVH23X5Fb+0O8Opyu23DKrF3dlnGQTuJFGYRd6yMJsiTP7eql
2mdKOnuXBlkGkSbEdXbt8akE+RC7RytfM9IZ4o3yDIVv66M7ets0IjxaxXz1wcaRkzSZ7bf8Hzs9
qwLignAytd0PY3WuFr1UgnQ034r0aku8yC1KoPTyOswX612RAmcajeXT34rrwM1bNHaR8LlB1cXI
xecG+WZUS/FGrWGAdCpY22be5gywF/EQwZg9oWhx9rNyhn6XRMn3lQ7Tvoiq7+XDKlTZF2QU4m3u
mlPWeBGFyMg9QeyyrUysDxOy1TCau2nbWILIGiDgJuGSxR0mqJlrujzCWEej9zaiWb/EToouaG1L
2LPEPEQVaJecrO+0bRKiqz8EWT2WH2a8Bx+d+53D1ZAFkWoizQ7VROmyCzN5U3KXZcN5gT4IZTF6
JGvE4VB3JiM2/wy+u9u6hRB7+F+mbag8WELSHxbtkpeatcnU+EFn5or7hgsyKC1ges5e8IGcQTQb
7us6PlfT3qEs2jMZNpPK/gblqe2z0v6qYlRRpduQCOGVp2S4A7/12xTygNOQgRYAhRTG1n3cRegb
zOqFHl4rHDXdBeOwnVupqX1MLLEf4zQxaw0a5QMdEIFWgy2XE8cbgFRaB+xghqv2O0n6aRw/Dk2J
dYQmss0e5FbyVhXpTjTxa29bEOAwrEEH4PrXc4YZm2uTOgqflGccWXjQ6bmfRmkfohSkD4z05Fjr
C4LwOXQsCQIoqNXVtCKEGeKNbFR1UPlIrOQQkSXy+C7dNFJw0yFP7vWqOLils0VHsp0qIuccErj1
vA/MxnLOwOQfhFb+nGOZXQlnLgiGbIv9ME/POnktoVM2X1ZrWrdiqmj8yefAK/MEVKUnH6uc5s0y
OOMFV5nppvCXdufQjSWxfClH7eGm1l0+z5ciirrQUc5e48Y9JzwciPDEW2xs9XK04IekOo6RoTYO
L8HhMShssuRQram7JfnGDGoP2it145+Ax2XELkMPKKSR9um/qDuTJbmNNss+EcowD9tAzEPOyWkD
Y5Ipd8yAY8bT13GqqlukZKL9mzbrhWgSZWRERgBw9+/ee26WWdGz7MV0cLjuY6NJP0Nfn999w6CB
uW1iK6m7W7RW67YJME+vKbBT4YnPbocW9aGv5/DoSlfXyg7yBuSP7GhSv0yD5+xm4JC7PkpPImPS
WBVugK2Iwem4Nvd8hs0erGxLjMO+RoNEdVtwJw4O59bBsC91DWeF5taapvLYG6S86z2HkAfYnJxj
wcbuEfU8sSKbiOYqqBePPcNLd6HVqjjItq4w+4+rbU/xPJR74VTRcQS2G1cpWiPYFO6SmZpqv2ox
2Zgl2EC33rntkl48vEgcjdvsYPfeuDGi6XOhH86lARCida01dlTBfh6l6C/7t4c/V7C/ZpV/XU2B
YDgsabQrsKdyYPP9vK6VdcUjbuy9PRbkj62yEaMC/7J0doBz/c4Ub659xMgR/ufLqQ9gnQvGc6hS
CPQG7S/LqSslJXzVDJkttdSd56lD0zv1frJMKkwogPr3H/Jvux5+StyznMDwQ2v+oN6b/eXlmqFv
xxV0AePUyDu6OROxZJoVMxJUAIgu3S7D/dT5LgtESmTfquKaywc041tlzeZLGMh9kM3rpgKZzPwR
18zgc1SmiO8oLSQWJ3N2WZMHd3M9vUisjKaKxH/+VcEm0N8RmD8LosTPPwSzXgJGZekDXA0eRE2n
pQwZtRXjQzNjgOSfhZl2rQF5POX+/RP82WPL6ZUP0LZ89t7sXkHB/LIlEXa19A3HOR5laQhZKvDR
QjJSW00hfrP/+RFB/mWr5XtEkwkBgS9zf3yZf/my8GgnmeX3/t7uE2/ThTgo+obhFs6hXTj6V6+Y
b8ouiw8iiT4knVFvoQ2AGyd3t+t6A2+MHTxP5e9s+3+HqODk/dFSDgYRolqg7b5/eV81jU6j1zvB
Hn+hngmLrVqrA5PUbjvQMy3wJW6YHnhXOb4ukUPgo4tGyErYmYLMLxiHz7/7qP7mMNZv6c++R0oL
wPf9/JamxmwqPslgj3RpgTrIGxg7yb7M3epIDzpj6Nw2ryYRmq1Tl59wxKHyFxOsSLd0+TAbe/Pv
18k/fHnsy3mgcLigQgfO1s/vqBgzdKaWkaF/a5jDznIk8e/V6lr3Pdu4NXxC1VuPg2+xgggbdEYf
dZjqrJOtZLIdCkfcucMU/+5t/Xr68nQRog0DBz82x8gffeV/+fI6uotFRriLZPQqcFG/dxF2j+Q+
m0Iml7idW0EU1W56TAIUq/+5Uay96EkU6zNlBNFLNReKdg2ElNJu78AVFrFYxw+Nif9IpvWnpBYu
SCW+ZNsX1qbzwvuaZ2+sZChibN9yawYVwSYcOv7sPqJOYS6aGGC4y/zZskqM6oVxkaAtznWj3DtL
PxSr8jWpPO9CuS79VlUEIGHFJmEM7GxnP7ipsjPpA5hznmz4ragdh5uUJHt84acZRsZjtlpsM+xj
tXjTg0gyoTkL/rBv6jUWLfdyvX40Jjhe9AurjS2Gx4SFOR6NjISFL74kU+cejcY4WwrGGGpoc8U2
9hitGQT9gvk+ZZ71VvjDh7RmZ+ctyfs8LYjnQwDoruHDcC0gZkX/GYnhqVP+h5FswvMku/e5Ytfk
zeILvs5mJ1K6mmOnYQjWyTvlm0WcYfLbMZ1DHsL+lLm0TWSGEZtSQo/KOrWZ3MDbGlMTbHA7t3Hd
4b913SY7WErNSI/qm9Uy0YQHwviyK5xDNLxRQXGmucG8kpL7WITg8kfsCNg6ZMLUe3J5pPkyTkmL
oH1/Je65bD03q47DMemr4YVToLtBK93Vlmlc05RZYRs2eyWn4NjXgqsnJI9v9XNxZK9ZbmBaTLtB
5k7844My6D0/W5N4wnPvnBnhbRHsvSMzv/QwPs3WUF5wJFiB81A5efqbBURXVXD7/fxsZXqiYyRR
ABeS+cfPt+dcB5NZTUZ6sHGw3NkZEDHXSr7rsCLR1m+BOlmhIb8DxYRwOOX9g7Sm7JwM3KgMpWkN
QDwlrfJ9sFV5PyyVuTcs8GOUfQ63pg3uu6ZKITskT0tkuC+dVB12lS7YDMGqdqHK3Wshugo3vbel
Iqu7yVNIlA2rsr0zQkiAKvLv/YPlpsmh1/XNXlUsu9HAYRg62szXV4IisPZrsgzVg9+PQOxJVQTt
UH4R4cwhjIOF5xVfCRgBk6sm8/zjl3o5Kdqb3rr8wcjd5a3t3STGKm/diArNbiYvuUifzB7CR+1j
SgJrEheMuDkZqvYyGfkfRrLG3jItR87k8Uhg7TQu/WlujYVjIDNMLA+Pcujp76T/POjkM6nsBlQ4
vD7+2hCb5R5AH+YDb144QvKLaprxiZ7cPTnT9QLQ8JpYq8+jCWC5YiT8CeEt3059MLMDHvujSZ4R
1d7h2dQV4dEfAGt7RQ/DQi75wyhsYjlZhSlkhFBAkY15zqE+33si/AqWOT2tY0kuFdvJPYEGTsxT
8GoosNqL41RPzmw2W8ME9EJFQ34XzhYNGtMXBsPVNiGbejHnftOnLlkqwdg6zAFEZHJJmcDO7x3h
VN+2X9QUZA92Y59h8k3Mp2uqeix82VBPqjvVCP/UhcZr7fXetuUzvWH6x123ON0hHGcXnmLFvskK
88+p80KD9bHuR/GtXaL7sbd3zRDO32YuBDk5JvbOvr3PJxXuTEOT8juZYe9uqkuI0fvPX/zUBSag
FZQWKSVCUsm0thJokQWxpdGqS6b1F0srMb5xkFqZKbVGUyLWuFq18ZBvaq3jsGb2+zThlROt8pha
75mM7zjAczSJ8Aip3Dth13setUbUabXI0LqR1ApSi5RkIylJrS11WmVSWm+ytPKUag1q1WqUqXWp
AIGq10pVpzWrGfEq1SoWe4vqrhnfSWK9jVrn4gHEEX/5o0UAkwhhtlbEcqSxUGtkztHTihn8hK+O
1tCUVtMqratlCGyGVtoCrbl1Wn0rtA6XaEXOQZozf2h0Wq3rke0mrd8NWslD4NyEWtsztco3aL2P
TvmroxXAUmuBiXF0tTYYaJWQU5HBNIRtgKc1RE+riaJlhh9ohTHVWqOB6Fhwnhs7TtzB+noF0uue
JuLCG0drlUqrlivyJWCf9hxpRZNuT1crnKnWOnO+yHNoUruodVCJIFojjJpaIY2QSpXWTJVWTx2t
o64Iqkorqz0Sa6O11kirrrPWXxetxHpak/UQZ82MoAQVqpvIleI6Sru9rsMzp6LosiLtBlrjXSvU
3lzrviJFAY60FpwhCk9aHcarBc5w6METEKzbYGzhQDkoOA6Ym6EmcdrPlNnvAJ4e5WrJw6SV6OqH
Jv1Dnja1Um0NuF2USdsBzpw92M2tDWfqzm6WdAduJN1SRGrf2moii4AOjtQRHBKkcZge/jbTajkl
uIizCOiJVtJzJPVAa+uVVtkjYnjXJN1YO9GJ9qAQ4yWiPIT97D1Bpje1Xt/9UO61hu9pNR9DKY1Q
WuEPkPpbJH9ba/88UhOsAK72BKSgJLRHoNRuAVf7BiwMBFR7zoyRGPNkmAsi7TJwtN/gydXeA7xF
uAzxlTMHWPtbopcTdpHyyAAfGFBTVKd1wh8DltI60hCT79K2vTllNt2MyPyCR6dF5sIN0WCLQLYM
sLXjlFDaM6EwT9TaRTFpP0WPsaLVDgvE+CCutOsi1f6LWjsxBu3JwK3zSWqXRqT9GqV2blTawlEw
Iyy8MMdrhb/D1U6PXns+Au3+mLUN5IcfpJZf8jGvCNT7X2pfLE9DLZ8igaw5Eo3APDu/TlYhyIP0
m1x7TvCjTJ+FEb17Nn4UokWE+dI22rkFBQYCFBCo6BjiV/059Kv30jet+2j6kM1hcBYJLCEDklEd
edkTa+MXeF7TYQrz5YKzGxUu7B8zlRrbH88qplDzzavkR7tfyUiyJJ28BeslxLEhWYIzHUF0jxgm
K4zwdpjETCZgVXZTA44LhoxnR9oXUhE4raVlfetSjhxlf6QzYMLcUs+YGEwcYZ56M4X7kLNpfjQM
7WlMXH8LKCA8tsL6PIezc7IUu1hBNOug+kSCNzNdLPQs2aVI72RpmAcsSFsRJeGWXBOGCqeYDjwA
5ztj2IUJMyEWpszD612w7dgAoQWh0yfWe9lfGsebTwUYp33W+PT/Uvmyt6pk72elerF7TPBK1e4m
deZ5k5v4lQe/H7aZnm2Vc2VuvJ79pSwn4yixhu7sed4STc8uYT4cJzJiV3Pb6dV2Mc2FhKbY2HMP
ZTVrig0dn4oFmASdDazgKBPrKEXPgAirb+xJXAEOu++Tu+bFtl5HqPEtMdQ8nC/sWvF45Ea9A0j2
MQjydjsFSDFdvjbthgF/tvU60jEF+ddd2Ob7gfDmY6j8o6J0a/Wh7JFrsLRsxMOwY6djYj9qgpMC
DWy1a7M3EiM891XTXEcOfkCLIkzf3nKV/RtbRZxOhrM8FVXVkp/IkZuhI30Jomd7Dofn1agfSmoN
HrqEUiVyPayzfrlrWwhlILaeo0Vk90YQMiQeJhg25chhJZ+OZYOfjcU43ebgUGKHTelr168nVa0f
q9asPnXFl5pFNp5zt7kGvhneqwAbgkWu4s20s1s7EpOQpODjturnHUbq8oalZznnpAIPHIP6x7lP
LY4z62ZwInebTUvPVx7A3bWN6YHg/DwRRmR8CJG3s6EjpeWIBUi9uF7R7CMwV2vZblUwBxvPab3Y
HJi/64E60U+qy0AhT8tUHKwqUDsAHNgtqJtJqmvYByd6B8L96jWTriL42o1Iet3ifKQXLbyBYi2f
88XHQTifXS2N2HblnIYce0FhWC9B0PBbM49TgGfzzjSTU1o1FMsUWRtDgBAAaKLiOLbTbi0axmNr
tzzi6UW+yPpbZrnufiYKdxcl1kuxFPSkuLyZpTejDQBZ48Tal50GwcAyKLqdzC3rRUajxG2xEO6A
qgZKow1IjybONhuc75bZpBcJoUwHfcMd5EFQTVpf8Q3vHBRssudaDQ9V9uBx794X8vvYd98WY13u
mzqj1IV7niVzmk7t5HwikZ5ti5zBtdvDIMTEk+1wMlyLzPpULdLZGq56Hhj078qZel12+TeJ6rAZ
27S8hYOpI2r916QL8IYtqTiarUfp8GJA7ROduc+ltoa1tyPnFP9xcl4J/1t34DjH+Nj6LTw1y5CP
rQeKqATLs4bN9xQEtbrPl8x5hNANoGTajU02HlKJ819YUbbp7ZR4GsWgRBot5zJXy9nU90zVhPM2
YL5SKjZs3fJNpfhOSeysDzBWs1jOj6GbtVQ3mU+GC+mqqb65ZfsmonCfLlH7weAMtbE6bz+BVDtP
/fpEMsB/qJvxm7OyCZV2d2J1u4dezVbYjZ7COlWXhBnLvgIqRo7auRoTyK0EeBhXcnKahLszK1Ku
svSr6+SHzqaHPhinvWvuZ3qhp3Y27lm2diECBluNqNeU30dVVAt3ADAPL0NH68q1P/aahu966ZNv
+EZMkxzj+1RCvOfEfMzh5HGbG99UB24K32JOHVd9XLDsnjGOEWt1kRfVRKRlDsSTqgeEIX6756IG
tIPpDwsLkxTfkOsWBYVzQFruLNucLxGPf0IseX5cOp6uTsYqR97z0czWLwPQ/n2ODE7cQ8Z9614M
wlRm3vdbTECoP0NKrVRrXOAacXbvR7KzNadne7SuchZY7FPu4DxXNdEUCYm6QdBOoX7vjCl8Exjl
2atU/rYrSNl49ZtdpSRHWd7YK60hli/1TYZdD/NP66YSJN20IGhFGdKkdpssgK/AVLGaw6Ds0hoB
Td/hPJNAeSTBZXaNet/+QUCAmYwWI0zyDxydBHEeG9TzBBVoY0nze2fzAoADHzrP+qb69sETQ7hP
BBvrtWhBx8uGvOMUZ1EqzkBRnFNVwQdsQQBmack5z8s/ZgFV76Upl12eRM0GS020K3U7qp6c2CCK
DHiil5baSECMMeEx+EgpnU5zZMNoDYRmc3IUrySqcdRDCuySu/UPKD57ERDpFdgIGJykN6elVnNK
DsOEaBgNXSwzRLOc+VDGPmfjub48VFW+b3PinOTQPvNUOlUqM89T9BrOZXEAz/dFIR5ulEWcl9vC
5nHLY108kHHzMFci3Y7YL4tVradRYuNU03uedeWzm+0x5j8Alst3AkPJzW3kuSnVPrWBNpns2Yj1
9BwJC987WpJttxbk+oUBFuwFXIQXhXzJICa3D6qVPrng9VuhevY7zmsVdmVsiACC3VgjGnV9nEPi
2NP9PpwhrCVM/EDxza1qCXNY/dvcfGWogSe3kxFbmTTaiwy7KAHEvT0v6kkmwfNgz9cQJv8jRl+a
J7t22C05ZEK/gEnrOoqzUD1zHPGqL60bvoiIRkHNpO2jK862ivhqcSDfsyX1xRmN2sZN5q1ia/WW
2lqZf0jDwb1UZ9iMcAD8Tp1WLzg3RANOYRltJ59FzVgB13PKuLfCaYr9biKB4a26rSq3DkpZDxHZ
46NEIyM/KnELezBoKb89zymZbcd+yZfBPmb6KR4FkBXGReCeDYjtjJz9j3Wz9T0LW3DimU9TWWQb
5T+QA/Yf7DU5RSn6fppRV5iX3i1oJId2p8SD6nTlvolktDFW+H5rSRdhEGDwyhhLHntvXuOiC7qD
zfgsbhdmmUvr2Ke+mE+1ERj70a7ae0YLmAD6YFtyxZ6k91yWEB4DTtV7IG7isP7odaHkOPGyR286
rk67gIkZ//jNRNn1/zZKw4yEpedHZbFD/ebPozRjSEa/TCZx6IoRR4gzb9sRSulQ2B+6of1iLwSu
eGozJAYMkRpzyFurvpPv/KwcOr3INKxnKBET6mBnHydRXuuKbXcKoCuuzew+w3p8ijx32dYFQRzU
95rwdIDDzSw/CACRX8NIQlVYZXZf0Sm3wdjjIuOB6xgJUNoGyGPRvQsjhHTgEy1aVk6haVqQvbCw
Syye7d8wIbDqJ8mrtfRrnDpTxNa82BaC5+6q1NGd/D/WklNOmLEc+RMxGrGY98r07zPJGMFvxQMD
R/gjTUqmxE1YN2aCyWkTnSaafArcJBvHJ/rJjwQA0DY+GWnxvgRsWCBg1xyZaWEwvMLVq8PRLkBv
TNCMl5EsKsC9C/jK8XUoSOn7s2w3HDWSA0zMTxzXXgZYlCxEjxH/w67KDrczcbOlGk5R25zHjhH1
JEewZuMgmRpzKS3TuIXF5dKkYny3ncy8E9MEZdUWx3p4SeALGcWcnbyJ7Q2Ach67RYIxtiN8Ve7s
IlqOTNfYCU6YGwhcc3Y3yaMSj4q2eWmuH+uqybZo358Gk7Mjb1vETqr+qMKRLYdZIQZ0GzNpL5Yq
3IuDgRGb/sEV5R3JVNz/eX417K7eFgtE7d6KyPwVb5MZPBliDHQ5yLjNi+E6RFO97/t02Cds7TiI
MiedXwoRYHQJPEhB7PE26crE8jfXvGYN/Tw9jlBOPJImuPp8tuw/X/K9P2CNkITnCkfHYdn3DNJ6
MEf/zoPXy9Z95RqRZbFNgyfXWevfIXX+8fWRccPIcUMfus7Pr79irrY5tmIqGlf3OIvlUTEjqMPV
PnsjEalJeHchA/ptwbZ4O6vxd6Cyv/ccafnIRAA0bYdD+a8arI2WU4uOoY1Jsu1kF+3OSEou/CF9
X8DW7Bd2KM3AJYQjfNlAXHz6zVfwNyGWN2BZeIgRsvGo/PoRZMrABsUOF74jc2KMNoeoBmgWTeNn
t+DJamVEvrFqPwsorDFNT/uo9AklgGB1e5pxMhE+eEVZ/u6r+Zu+xvvCPepg3HRoInB/ERbAx2Wl
0/bpIQu84pQFt3AhazMk2UMP/JDwGMg+KDXXpeTAPQ3ChuDQtr/R+Sks+OUC1e8iDPGI2hxcESJ/
vkBGYAqLm5npYRYBG3AeluYK/ZziGQKf3vPQ2ezZsh3FA4zZL936m0VB/5A/3R9ahLUQnSg6tEyg
XT+/vDSB1BY+Jg5wi/1d4cRkgvd+RFAyUCXoIANDkUq9kKRT8/ybC+Nv9wavbVumXpAcrIO/SsF8
FpOgWI3XbkHCO80Eudw/1trL1COG7z1W2AA+CkN13DAMTv799e1/fn2XWwJ3AgzPX9wJTQbKYZ7X
7NBmHztp9XgIm+pphPZWWvXHyeCEVyTDh97LnGcHV509pVeqnbsHi7nWo5na36wMC51ndW91gau9
zzlpJcli7Dkr/Pt7/aevic/KDhy4hlHg/fI1iWhpgWxavNUwi+d2DEm+V8sTAUiZWcU2z5Bo6cBY
4Wu8/eevDOXQCrg8PdzOv+wZQoPuIgNOLkwBhNjEeZQrzLxKb5UaueJMRMDdNzbJPHIE5W9+bEyy
/3B96icHfg4en1TR/Xx98mAFn9kBhzV8mjbasj8jE8VNQWSc6ZviPqnYNGcO6fv8MWtmjxZVMtCu
5x5tLIta8+xjO6BkyWYR6IjibEr64U+5uoYiia0muOOAPeC+o/F96Skr7tHEtl0dfmR/M+wUm/AD
/O7rOs5Xd3FgSBTJrhI9ZxuMe2WW4IFz35cqzF4p9aq9qT6R5uJMV9j1PjCrx6Cik8NJX8miyJsX
cmjO2infUToA3QhQ4Nw304MqgR6zPbRIq3rBlrRkvTecsN4vqXXqLc6DXYUTjP4wnYAFx9KUnBjq
9ns+VfY5LZFya/djbxcM2MCftwsPqtEsjlJL1EXnfWzG9tXp+NQSYzoJN3oPKqR4q7au81sZ+XKL
PfFsSuGcUg6Q/Jd8ZM9ROmt0x6JKtZwhL0Ox6FpKHMz64zXUZUoG5GIjtIixTXDAR+Ix4dBQSoU7
PW2VsYsKSCRtuqOlZyCLPiJPWpHawVfM42WFVoEGmJ0jOFe2ggnJ9p+jmTYkoO9j+6iDxxk2Qtsw
jkOXsk9tsTy7Iuk3ndn/gQux3vrN9M65MoGWxlZ/qjihwn4+rukAeqxqXu1Vh/w45FvcJJi8iR/W
Tb9NPTXAiKLlWAXXFSwa4ijBn+ZBggTHKBgk12zgX4RWuFI/OaA5fXfNadhYVpA9hbNqT9QI6EsK
GoBsl+syZf1hGS2SsNFbZ4N3azvz4muPck4/uVvZ88kpigu5bk6oOrGuBIlpQGToOXRdtITpz1ni
Xee1Z9dFO+5mJvMF1GuGz1Z8QCmy+novIvFHP4OHdUUWxZb2bfQFFAqHHS8+gn0+YOZNXM6vPhRx
e/mYdGrXL6CVBQYv4NUjqcruuRz4uwKxTi/OnJDp8Z6CoDi5ZtHsbMbtkVDFJtcV5vlCHLmOfHsP
UeuLX9fsdqfgBAn7bhK6lS4t7LNZGsPJarsdvD+oeoNyrkmVrzEz1ids/Uyu9bsi6VRyCGP8Y4eM
eYXwfmPR+6e9jqufEiGpJSsIfvU7hVxIoRMU3LGFgejcT+DuQ/ahc2F96d1K7aJOwo5PknsnYVPc
yeZ3m4p/eF55bPY45ASeq10LPz+v5g4PDD3OfPrmcI9t2YtDf33rtS89dcJ+a82ZjGvm/zQdtDBG
50tYJueV08W+5gqNM6D5O9QelICOIDQ4ZvmnA+v/WQ7opw6s/4/6rAgZWBhG/7L6benM+p9E0J91
Vs9MQOU/hYX+z5/936yQ/1+6HguKguObjmdx0P7fWiubWisPZi8zDtcJWK7+JypEdRWVx0DOOXb7
+Lq4Sv9vrZX7X5Hr6corB68LpxSWuf+g1gr1/G9bmx8bOtIfLhY7wkeEmf5q/ENbEVlS0Ved4UHu
Bu+TxE9XTe5Vja44md5sbldgh8Y8fuyG/M5XesZCR/gsd6YCNOy00PbY89AGOkI1GmZKzq1oI6uA
Or80ck4YchJwNcZT30qe2za2iCRa39fW+9wUI4kkGFWstVYEudKAT2gvbLQ7Gd5lo3232F2FQ+va
hYwBk1Ud1qKQl9mmKAABpedYLJR6AD8Q7jm+uRsClq43EKdb/Ae3766+oi08ShjAlbBR0ooT1aAC
OGJrOJMtvHcnGeCwEfw/+VQbUFgSN+RVYcNKxdNn7Q5OHcD4cykyqefuHM7A3wSdoZeBOffJ4Kd0
Vktc67fRs+znCWHSeElL2lqj6oi2mh4Gpt+x3dvGZQ4jhcj8GkiDUsMWycNVVglDjHmCN6f1HvwP
o3X4JQML8dVo5LsI3O4T7rRxz0hy6BysQn7KYcPEExr2Zr0TedBvhqbML+MasdaJ9rkfCSVS8hgd
TTVH+MWpEbVHp70TzNIvpEX447a9Z3BBPPvcgGe52QnhRTep7/D+AMjN+4BPyFqvggSp0SfBuWjn
6egMzqdK2Dii5LSeBsMq91UwhXtVVXfdUhcoidRL5oPrbdeaeh9h59MneGc7YYXidU2X+o7WBdiP
+vezIq93FVifXWaI+45D8SdjVRugd+bRAOx2sGsCZGtVFg+2UbanEhjPIbFfDKaJ14GJL7M3R5EY
NjbQaOZzlRcgkjvsMuTOwfQSeWdySjTYwNcUZeV6caOxZS00r0HdJE9BbtYPnmu9Oei+wnD6r01g
vcEFG14WVwZElIMyHuq83DSWkX5kavHd9Z2Dy1z3wGcgoBTLp2l2i0tXw4A2V/YMa2KIOz9kNyD5
zs1+uoXO+AmkVLOppvQ1RXrUE1hUKIwiGSFs2m0hEl6WOWt3LpijTQY+vwupPem14ACvsqipy+rb
luAcjlZuH13OG9Ew5yR0FyWtRR8nVNQZh8NG1dO94TXO6T4qEW0jtUYHZlUHT1UKEXAgNIRjT0eF
ko1T0YxIAvmi2qyKAaGOe8e4SRrcEExTQij2tKvgfoDwOAyGxKUsrWTTKsUw3bof/Youcrke5vJe
IYgTvKUZA//CKzPhjkKSnRFQUpp7eBtaUXw1PA/JRWwJySYx6jWvapG+pjEMbv539MAtJOj3KOqC
LQOKB5drbF3Ed2OCzezTb7RnYGqibn4lJ8PTJ7e2czLU4GP8IzVNMk4EeFg8LdjQzGMREHLH6B97
83gwrDFOTAO7uzqJ0X5NVQrfKEHqkWG178LxGMwj+yfTev7xfuTsiy39Kp8IOkz7NqGNw1CT2HmD
MDkD4JnIa7Ziik2PXDKPj1V8H8x7KLJEnadR7fLGb7ZNmE/bEdBx2U4HCrUKaEhuFH9ap4HvpZeU
TID2MnHlOWgKBnm2LTklaCR6C172TKuLfTlF3gkNGJXbfAwFBBF8lOy/EhLAPHw9kKQ7nxB1APJ0
ExY6v+73024OWzaj3DxElcOM/Qw9VI5hkOzw3pzOvi2T9zya4DWTV5wv9KMt/rcVOPnWykuu2ZEc
wERj557HuCcTql5xfA54+o4pz6uxct/z1IWh1sL2q08raXVCHWsZU0NwpzK4sw3mDpvLe9RYlpF5
VjwvwydkMmLoMCWh/pm7ds7um4nDu1+uH/KSQHtve6DiiNb7NZyi0a/T/bBWX4Y3H2kPJPp4t3AN
u5V8AuZHhE3k743qIfQUeAWsZ9mAqmjYvhldclvq4LsTNBZzQ/mkQdlDNLwScyv32DzWjlkNMuiT
qeC3TNMQMNmbnzTMZaLCMVvablMudR7n361+ouhYJjd+Hm/DPYg31jSfWzM1t4Man8clg11NsiiP
4KhR1xSYXXCQ5DThbPg7Kkba/eJRicSA04ydGmMyDhnuweGFb/oxm8gUtaSFNn2XvoUO1svIsq5+
lF4yurM2lnFmcX4jPPXkmQSRbIxf2Eo/lLN8kysEsbp44RAexZhhaaSkOTuNitdoWp/TjBJHSK9v
ON1AYiCzv8jG5w2PpwWmzsuCZ/2lCwaKLKaQF0y+1S7IoABOFiIXtR5G1/S0Ia2HdI1s6DKBs1nq
HyJWdSMIllzSSx1RcuPYPWceWvM2yNjmPkzCi+pYzuVqP5frEENLsm+2U+5mkWL0zNyP1JL1J7c0
/djxPhQjUVsvgtaCqGSc6nmI7RT6QZRZ+afQuiUjOcWyth+JX8HSW+bHci7uKEYu934zY2JwjeWS
ONiV8yx6qFqSgYzhlW9HX4wuvJN2j9tumI9js9DCtyASUmt+N1KqdQqQVtmmwNTp+wDLIxNwKZee
bH3OHL73eeHh3g4HccaL3aIhRsbetFGPasO1rgndGxnUnqkNeVKXPoddS3a4fevPpPejO999Md21
2pEulFsfB0Y5lx3j3Kbary7dgCqEeOTpGPLg5Qezyt9dmc/3yYGoDeh53TreORMg7i7i1BeVW+SY
W905bdyAKjjVRZTHzpAoXKo8xW1PnFkm55NZa2yx8AXlJP6GHSbLchCusVJscgYqTbZRkU6bxh0T
jtlQ1Fk56PlQkYVHCRxQMZUfuoYUFphP7qeKpT0M02ZfRnwRcxmvWTdd0Ds/O8IeL5YIY9cK3IdW
mY+KsQlLkvFsJtHmhz9Tmuq+afLrolznrB80P/psJtSefT4+hVnW0HmTJF/yOQDdrpb+z/0j+YnD
0rJXQ77H27MG7yHqF85VWppyrCcbVxqXMljikYHafjCbg8HAEIgggPjlOi7DCA+tuq1dE956tLml
xqwX4k0sKwzHCRiNKwUI3WI5Zxdg5SkyX/1giI7BwhcPtIK+7Z4AaDtgbSCp+tSFc30SehecSTKY
HZYCDqd70SHq5YE8etbb4KiUqwqhWAY3zQW2NbqvkV9+9D64oYxwkgqGSSWQUY8/EfDshzBZt4Ix
hUyob6E2LLqQPwivEF//sNM8OsyO/VLCyT9kpvgA1bvZWpO9blf2DydlNRcBfsT1HO85rIdd0/Qe
jzZx8f+bvTNZbhxJs/W79PqizDE6sOgNSXAmRc0hbWAKKQLzPDqevj8oq60q85pV2t3fDS0jMzKC
IgHHP5zzHZm8eoM+kgANYpMoLc2fbFQnpcFgEn+DT9BK4Lfp5K1g8dTbvNAr6t/J9Nu4M9Hr8xhb
VgTYe0axCURR7vuS238S7ODceOQhn9po8yCzH4Zw/IpTU/fNXsarFsnqhn1utC8clBka0PJy5mIg
oq4iR/Y3131/a5fTIZadt9Ntwzwgq8wgznVo5tWE1gC0wCpz03LXUTNtv7+kFB3kiuDf/GyUKCOX
3gD65koahXW2vfE6CADmhajuU1XN6G0eAlOtY5j3V89Ga5TVhbvXZfoLCKxAPRI+hK29lhEflzHt
nMjVXqaifMwClCI/zUlr9gO6y5BZ+0nv0mfBLO0asw9rdIL7CkEVgyZ4ZedetXWwYa9I0iCRK6qB
z3lus+6ShizCWCFEnd/qIW8vU9T49tAQljoQPJcGottpE1z1tjMRGBrtSu/cp16mv1uIaWdhcdW4
wOBZsaUnHjk/x5F4J8Ly5h36sRjCsGdRlzX2ibkF0O/GAPevi2atHGq0krXI3sDktpvKmFxYeqYF
idpWOeK1dJE1Ql6XNEGboKdbUDFMeJmFO1qPpEVl+j18mN0QGHCgXkwW81vm1hwRFKGk4A2uLzP3
lOlLTQnnn3lufu+KCn+t/BlWC4tn0vTlh3xq0io8t7n9MueauzMKuie3B+bOD0mCqm4cSI9LjoOL
LiltTvTI9xM4rnWapb8Zw4HMQoQmnHKfGR28Rj1IruRsMkgc6afciYMBlCpV9LozSNYzlGEjtzZX
kq5931eLHXoJY0cFrshwKD4CvdG3PJerlYh7Anjgv/LUQ6YqxFbYbebHYTus20I5HPLzh6HUrnWF
tZeLt18cUTb0K0c9mI3RX+qu34KhU+tc5wlto9NZE2Fzi/IQZgSJgL45UIor5dpAshR6dFCmbdKP
933Q/QRt49e5SWPB2PZc18FHoyXKl2346XpXQnEVrHCy4WkyUSI2e1Tfwwd03ieoP5AqKv2K5P7E
aVrh0+tP+FsLX1g9yjsLZ7lb8rEaG1lAPQXtl2/jTL8jGci4JEiwFjOJuYFIzObMr9HrQrVotFWZ
fAZu9Q5szro1Jg3DjFKjBsm0kqn1NjkU/JFjilNpdGrbBcknks/pXKMmY/LHZe2mv6dRPgmoeeuh
GUGfZ9W7TcIfakVlbZnjH5UdnHM11GtZSqhw8HGCIB2OamJwqTNTNCyvI8mBHiFGykjPF3aPtV5u
rKFFfSKUfcI1ae9z4eMXGVD6xMQPkosWEeFYut3nGOCe8XoGC3yPMb0QffPCMUXTVF3MwviBlPQ+
alFrz5iwVd5+5ksybWLx5NdAqx0gStGnWPobFGnnwajfwzhVRzAviJngSO3dXjYw1pwSJQSpIk5C
W6KUao4e1TK+w3rl5OBszbjuVxObOVZj9S5dZCDp7IDr7EM2mcwS+TvkFXS92Ol9w51I4M2hwubO
vUUajdehYXGZm25JhTXpCoxfXdVFd1ZJ3RFVXCdBQBoIFRw8Kke7mFl0gwTR3Wll4u5dnsmYDxLt
gkKSLtgq3Wd0f4LC8DZlsK818A6qJicxtsrffdUWvjPme7fKHt0i5QR2oIy4TiWudhMLBAb6vWvO
OJm0ucO8TVckcgkDmihQrOK2dqjIGfDNAKFuaItb0ySHJtQ51ILxNJOYeNJtOjZ9bI7fLxrS33U4
DfnGMhrnnM7jG2jHA41UtDOW9/j9Rp1ZMD3u8Jh7EfkGZTTsbUyeV/n9IkfsqSbp0BlaOVh/GVW1
RjkQzVWGIQMVhV7VBJPUAnR01bMnTcLnGB5qB9Dj1k35xPt1XfajPhz+6S1xCZixlMdjUE40GxoI
mK43dhTtwWaMEpqlmMdeOthXMhPnO4tn5FXlyRPxEXJPE5NvskbaJIiSqwqUdP5hQFfhy7cLYpJb
TLFGx1K62Ik2FW+5TW+qcLD4Bd3vBrfoeOBufCiB2X5lSXsoyXUOeciytIpikPSgnnoGY6NTmbce
QDSN9tEs2+aPF5nQDRJPEBGSm1Fhpk5xmjPkmEX5FYDigoAourNgANWUlXiwnPCLwBfwolyQlXQB
P8eAM75fiPiMToyQVk7sVTekRQbInLHampN7TAV5Ipn7VsAkueboyeqp4ZEosuEwN9UFQGYNP19V
JzOv461suxDRdt6ex8EmbKN2Qt8sku9Yqpwpg1EfU9NMySus25v1EnAxX3vpco0E+Z0h+xkhdi02
HAWZryr7y1Q5+ACRzQ9JTyRdjnX8GMFTqImdza6IIVfYPuRDM9s/Of/TA1y5ZjVgV/P7xKxPduVA
VR7ah0DKLzE1z9KenTuWW/MLROdVUZB5YjWIjgttZztpdUw7onNqdIHhBJKCTZRvURIdzYJkkrTp
mhWomuaZeIETtRvyXxawa6jN5CMbAT/z8tLIrD52vUMmCvV3MPXtSpqMFfXEO4ko2yG+aJFsNfgt
0B1vulxX90bhcoJ0HdLGRUIcx9bWrr1pB88IO2xDBIssjeGMMQcacOK+40LSfSW6x7aFPfv9sRYT
m6MkVN5Gpnp7TtsjNSdY+SarDrXuUbxRqQZ9ku17iOLMMwMNK4W5p1ZFbbq8xE6R7jUzfZ2SzNon
ipRyUlNY4lrdR+y1NT9ChezWiN+GloVZHLr3VVg/OelMDE+WOVhI+U2NsrtbGS8cNKuc/e9fikBY
2xb4FUVInx10zb3xWHkmYtg4skwmFanuxnvG0KeyDcILsCi9UU+DRiILj6G+Qfu1apzyWWeYUkjb
8ZNmgbOl3JtVkEl2IpnYNvrobVlZZjvTMxDUs0UqOHJ9RMZ4X6eGtA3EIpuhnF76ueSDlF9tOLIG
n6W1caIQR+y06625fBT6/BQHdbVrUzNeWW59TnSlnhi3XjRtnt6HOX0iZ+kZ1u38MiOUxe2VYtwn
1b3o0MAdrDC2t54xfAxegWoz19+RGRLgbuFWSIi9K1ybVLZ8ODhzykI+d+/jpKPK0sKU9JfocbCn
R3WMKze4L2LNd3qWZ1iS+mPVayOj7U75vWEy69Z8DMQQkFNOtGos1EHHlNbMgmegR1AJG+3iSNwM
uaewZhpHhncNSyLLjG3y8oJ3gRcEwoLLrZd7x7zMYdbaztNUamrtCA85f8DZlbRqy2kG0KaYPx07
J5N8eosJFrplJksznmQ3+CusfY29I7vuzlWk0DpEqyBYT97YZdQrD8YIIzrthxhCvJ1l9QvC6DNx
mtlrkjD4kaXAxRLG5OfG025IXJo4F3ZnGCMsUTq4eS0IUVcymztYRLRyTj6niSN/piJ9tgrX+Vl+
QKwEc9zAjIHwMK+qdAIoXal5q7kMsfPAQ8o3aw+qQRFPKUhi9WzdO1EVQMZQFNaVg549NG6O59Aq
gTyAa5+ANENk2gfcDuNbb5b5GTG1hrAZPjnX6+yHTC420Bg/+rZvnitb+AEqqbXCRbUt4D1eLdj9
VxxX+GonVNLNPDI70VOXG3xkdqCG/kf5hK9P2xb2GG0ZajFBnycI95lIjhXSmlUVx6z9xTM8XeuE
Qol7qSAnyJJ6f04RgqwAFqhXqTAJjGIs7tEXjLb6jTw1e8TQGB4cvQbFpqHxc7w3fYCUbUrjGT/3
+FrErC4yEgBx5LEK7xg4zKkX+8zkctQ8gGrYjlodeoR0qqMX1xietSzCb7D8qnA4Qzxdw42CIcgI
gAYUYekijNfEXUEmIc9VfCCa1TqrLB/0A2xjMtkSwld6WVIE55dI5KRUJSaD9aJ+tqbS+rQTKBg1
ICJNP4QK62hjGA/MW7VV1yXeTqaOZP1+ndkr7+zIdg95UPWrVltjF00flDDutAIlJ2yGhOKqXcu+
SU8pnu8T0srumERfdSemczMy2h21vj9lcWNjCOt/eKLzXlDUwNhmdL4hyomAkqyTyBl4qWQiT7Pn
EnLV5r/KxvCwWWIbNxLAaYkiQSAeHOVrMf6lfmiJFiKr/dG2QeSURRO+GBWsbUJnHvI0VVeTrBO/
tanUksWRZVMTbCLiH+8kyLGdwMpOvz/Yq8bKj0Wvvnr9wWkUY9DUOxqZHR01CMcrzAHddkjSSxbb
zPXkZi5KvAsUxJswzbbDMJQ82Hsf5S6ZKVup6V9epd0nVtO/zKb+s87BocPf3gIzi7EBNXvEEOqH
MD7GMIUm28Np6xDPUgPJd7nEkASG3hMb371abhCc3eVXWhOJHbkQwVqEcXGTOFBIVjPuE817r3L2
G3bDZ0DB2V6qFG1WkFAw90ah7dOu+rT6Kr1VcfsZAI/fJVolTpTKK8MwtWMbw+RW2fgrWNwrJIfP
az3X2o0MsO14XciTItAQssa9dpwF0gvGjJeODKs7FKooNzxd+n2Jd8FIxoEoja3BYOCJsXe+tmMs
Umg8kNZbuUKtJMsDnSNjg5EBbMc+UQCqOBdjdchUi7x5hjJfcTDRd38aUZs8wmG84UU6a7NmP6jB
OgBZIJzEnc3NMMACToxUrWVrPIVhVj/aHs5qZBI7EGJkCobkm5NehlN9YKoUTG76qIgu3ObK5Tik
AcIrgPS+KIFPNfUHV1uFHYiWR+rRQ5BGAMT7wJfoJP+Qwf7/nf+Tqn799399fOVxQe5UR2JM9++Q
zz/29sZ/2vlfCVf5Dzt//t//3fmLf1iAD7H+omOFEur+787fk/8QAEJdYXo2MltXR2Pwz6W/9Q/D
QgOCYG8RvnqAEf+18xf/cNCqgIa0HSlM2G3C+n9a+vP3/5uSE37NkhNs4/KweY8oSf+ilNMCxL99
B0qnR+FN0CULhjJpTprWMbyYuhtsCNJILC6w3ui0HduiVzO1Xs0sDjdeV3oMBNqXqWOHPGSaWFst
1k1En/f/9uHe/lCW/ju86y9IIpSuAp0DE0xopssnYv5FT2gkxRxmrTFsyWAgmkYMb20QBYS570xy
fM7pZFOwBdHJMO1NXjbqmqYfddVYb3ak9nqm/k6w82elxPf7MXg/ho1CmRryryJQrZ0qrxbVsBUD
thNqVpj6iTplBT7esJFHO5iWaXpEQIQk+EgFQvyNyPEvqqX/+y1wkfy7WKOZEKg3zKrA6oQHAa4m
Ywt9cyvWEIkeKP41y+yhbOwz9vN8hVrZ/ru38GcV8j/fguNwMQpye9FP/fktOE5X9iofh63HNBSe
Kg7Jov0NK2bLgUepwCgnVmmPzgHkDpWsyTNvDP5OC/1n8dQ/34Wni4Wly4X8V+ZZRomkwbH7dnHh
+NKtbTILQIUuAwszOSktxAWs0mOslS3QfBoTtK9DDeSRpIineixhkXj9Cz2UicmaKL7/fO2a37m8
/1JLL2+QRs61Xcvi1nU96y+KYcLYbWua2KqXyq1YSZifkh4DXJ+JhwQvKBHN+aZocbuKYDa3o5ed
DAXWGd3Mm0FAV51k1y40m62KLHsLoo0emjn2Rk51weIeYsO6GGIsnWqCaBoVmEmych1PhXWoyW/2
cwTtvjWhwzTT54zAYyafv7A40ZSHjkC87glfdKG7y/pGYtmIfuKHrckMG4nG1Z8ap/WetMj9CCKI
CbjfivWkoaehy4G7paS+jxvvQlGFeaYXDZNDvWEiPtk+RuuVzvT3PVH9p8Wi2wTS0EW1n+eCUyUt
SshR6cMUQflk457sRZDEvkJZ61dxPa6rpCZwVNEGeEXuo3GDYUPUrB9Sqq2zHOiSi2kcFly1ZFeV
63bQq81Eris2z+lhGHLfJpXh4DBi9G1zbskLwNHWBG6Mf2GOydXt5aHs0yfVjKx6QUE9ZayVpqUk
1MfpFqD2qTsp/UASrDXnOIVRY4GlmdqTqoY9h/tXTZjqk4XKphQeZDKWEkT1jMHSkvY+k0M159Y9
MMvppgh1hb1yFhK6HA7rqA3b0wxVZMbY1uHUHMHJbLkYXsBstKeBCHRbs14jE/9ULQHCFCWakQjw
wUqr42yjJfxdSeq9ZYYY78boMcBTiB0tZ0Ctw73q5/PkJXjLRoO4uGXbwt6DZabJoq1AajvEhnsb
regOKdIxqbRhn5nMmIhOZNrBxAGBSANXJmTBYo2HLoU2m6W1vRVsCzXEtQdanBUN1ccUlAQ/eVbl
50Qh+8qbN9my5HRmUmtm97EVk7WJerKc6jrb9UB8z0nGcNSwHiK25X3+U43uzjOH/r7uzZRBFVSx
lrF6kCwerpLettMTcpKS+dkh63XdaYJnu+2e+w7wazPQtFoJYMop4HbwPEgII9VUhja3LIpdZEr3
0FmG2svl8tRa78uOeANh0+25/OKbYv6jFc2BaOnW19ng+O0Shzebc75DzJasw2xIV71LXNfc6g/k
QYYH8Inol1HpdJ1qnvDIwLaWdHwC3oddi/6lZAuq2ezI0yE8gCIlAFlfTxgpL7IDy6p7w3bW9W7d
a6TW5WYrD3w4uJvtD3IJmke3JblYuxHrByGrpyLu6nllxlN4KfjNWLVGjyUUpFiUCgF4F+hqKfZA
JnJ3KYTclWQNeA1C45ed144Pv+yQ56FCCzUbuxr486oak+EmbYMVfGFtNZI1zKk2Lvxx/a5IvPDa
pwe3R7uv6XtyUtpLbHsTpm59OhIBOd7pgkhNr+hObL9/DzUEbC0M0H4TP74Rcz894F4e4TsTA5ys
BtfJ76ogrIiIlJd+xsg+u0x/IEbEjpoOrTbdStMOLhqZ2f4wi4+4FyCaJkg6egZ3Mgcvu4tA1M5s
9aVRtZvBUuVJm83yqtXwceyawd741ajUOqkFVSFb86pLm8E6QwX8UkQDztjn8OOPOzceIIkI9rtT
oKOwRZsRDuStDTwYcsKf1iY4BRAeMKB7brSsyZZ1vFCbuB+vhsWKP+wRwzGHWyF+187hHD/IVriP
2Ri/tolLCHJuXaa5J8iULOG/eaB8myf+/DxxDVynHsUQyH/zr3rlKpQmA7HJwENdDT4ZnO2W9Bxy
7qvPXkdAM8Vk7vZVVJ2ZfK70unyszYKFYtCBs2BV5CnCEE1Bxi/zQZYFZUN6AMSyxusPifFRWB1I
t1jeZYRO4Pf1fFf0DTFT1HdhoRVsNrViS6OMtigefuUqeZLlEEAo1lkTz5qAPURXpaogwaUZfTZA
W3Z0OfzdWnfTVPuzCuZb1OTFCeeQzio4R1p6LLrMt0cMo5lEvMVN2+4QbTUrtl256ty/odQvmto/
Fb4u5jIktchoQNUD+/zLQxksIxMOJ522VQC3QR9fDWRrN+wAB1t049EcKn9cLjEnceIjVcwKZHB6
JwN80LY73NDfNAjbCkYNMv75fW/UC2MJtsP9rEDecAlFd/mrMaOVsTXSXStJPWbImiDbEMAZjRtu
Ngjm5Nen66GrnC3Yg/jIcc+4QNMOVjRkzzWQnFSPybG2iO8xi1OCevOkxO80acqT3sZspRiDPovh
MOydxi1OIN2RdTTsxnWWO/tsntPd91nZeiE1Wtad9ORgxOOdlQT5B+jjRyZM+ALsEr1Sx6SzjASr
alKYVqnXEjDE0GfEQ32mcBr3Vk1hElfWU95Nmx495UGv9ImDtUyAK2UP/7l0wlL2ZwsTtRP/jkgM
drDI4vmWluLv8+MhxtH73/+l/x/mOV6Slua8zZBMkB1W9/dt1nW7cWpBV3CsXOoStIhHRBTorkAd
2z67VPHYouXE7wQewr3zUHSdOekhKs7v5NCVP2DkvrLVPSR2qT+3bdgDokMMmIeMuwK3Gffk7A2n
PF70cuASGfQnd9H4WAMDZeM0h+AcYw81vj1f81FUtyKob+S4Do9F/VTPlvOeBbXhTzCYjp6TzA/m
xHfvyZ/xAqPJLI8scPA07QKqYWoBMrlmHFxDselwfh40Xd8Y8G0KODfpArxRC/qmHtDx4HTrFiiO
hI6TLpgcawHmYMvAjTtlNcRxnklrZ0HrhDB2qgW20yzYnQT+TlQD4rHieVxZgi2ZDJrwwLwPdzuZ
zWT8TS7Fqb5HvcBEfQH8FDWonzxDSMsivtjBI8BGZCssxl5K5M4UAQryIAZpCzoI1NAmXmBC8TLE
chbAUDGBGkojoEPDgh/KFhBRsiCJ2gVOZC6YIvkNLIJcJBaEEYJJMA8L1qg27emwPF0W4FEYakQw
LhAkkxX6Nqvm95ZwW2Y+keym67yAk6YFoRR9w5SgKsULXsn7Bi1BXKoW9FK7QJiQHrJjXMBMakE0
OYP5Fsa6u69gUJOOnBfsTUA6AV+7VQvkCYrkCoLcREgEACg59fu0wtKXp8ZnuyzmEwOICqnJRxPP
jbOApJiRC2IdKX4XyBSXlfPULeApArU5TtSa00U/6B1uGRSMr8y4p8tsA9lDjErSOpJxc4FaAR9Q
p2QBXRkQr4oFfYVZChAYMKx4wWK540u2YLIkvKxsAWdxLoeDk+1GIE1rqx5BfksX25CleLJSXiNR
WdIhS+T0CesTL+RKd8D1BaCbushNoN4o54Bo43W2B/cSlJkGlYAkumxRt8VLOh2f4oDYdoHH9CPQ
PpcUu5bUry15ZbT+E1HhRsLg3tb7TZhFjq/i+gFZGPmbSzYerlFS8ojLi5fcvH5J0CuJ0ktpjnYQ
8NMNrYRYc8Vax2bJ3tOXFL52yeMjchCVJEUPOX1qSeyDDeNcCD2YtprBbiAj2C9dEv6sJetPE5Rx
RMALvp0xvyZLJGCGmh1ldA4Ac3ZZC2SReg5V9qT3pVqBwND37RI46AQu42klpgNlU/2YhVF/musc
bk5BuTJWNJm4q357NQxEAHcPFs48365IoJN6SDeSdGT1ZaDXo2lNpiVO1EhMtzrNOsoYmPDYAS/G
nIuHGDriQ+XY5Cgy6yPuPGbZ27fk2sXi3kG4QbtonzqCGJ2WNlH7Dmd0iGnslrxGae2t7zjHkCRH
g5oHKTvpjvmS8yiWxMe5fe2nfnjRZ9BdUN/17bTkQ2o5pJs0JjMyX9Ij2RD27/mSKOku2ZJoqfqj
vZhR5/a5MlATBiHDxxGnPXyBJaSy61zrGojxqhz2tETohnuI7Z9TrMlTyhf9x4utiC70lvzLcUnC
TJZMzGpJxwxTcjI9syZYmeTMziXCwl7SNPFeRbuKgM0mJ2lT+87cxHaHcjqH+G+yaV9HJhktuRES
z7G8EMb9U9adt0ffx953+ac4G6Ib0Tb0ca6ZbKJ0aO9nwuKAOZIzYUzO3h5wurKX/Jlzr10AWNmn
UupvkeF8RDDyL1nGJkUfCNBoEwedH2nMiV7Z90hWjmXlApIIKJe8aWTCVaAciwCCAUirprWXNg9Q
FLBGjEV4niZ0cF3DIQ6Maj95xKfPsOd3hZL9VoyEy4DpzfzE0tMtxT8/V5B/2YR3HXh2rZMRHa25
9ItB372S5xs/u+jykikfSU9PkyPFKyqwIJ2O9AbeS8Hv2JFbElGmNi0JMdnFrfTqEgcJKh/TPJCJ
scJUYD30PagVZRSvfC35oQVaXQyOfcLCHQHUScKTwWgch4NH7IZse27CefQD2BX4MYmUhxyVsUTx
UjAXOAM0ZBL3yFogQNreE/W3P2ZMqRsP3nYv3HY3avVj1NSfuISXnYjZnMnSmtdIDdmTAHi6NMMx
Aeu8zQfz0UsWxIucrH07B/0anNK8HQfmNYAB2sdRl4+MeOh/av0pJISDjXjAUj2uNgnq6d4txhes
raui68WqL/v6EBvngDYpmr5kGagfSfNqep0LPTnQXiT5htv0vnVb84TnSm6DNrX9NAMkY5SxC4mD
rtOzeorh3HV86AyXiOT0H42AH7o8C4g48QhclPatsfmAC4+7pE6SF4b+6s7NBwt9Nh3Dt1AlGPpT
jsIiqKISNnU1ncAg+zWrnJseSkaZiz7eBZ2yTzo9uh/R+q3rC0kJ+k87lhtbm58gUcQPrtVQTZ8C
0FAPqFI/JGoDJ3S0t9lJf1JK13urxdBJj0MmR8FH5sz6ZegCstIa5x7hrXEWOIYLPQ03FSr8fW9k
SwiwPt8lhK9Pdkn8eQjW1BlFsWrglJ06QLhe6f0Yy7MFaWLw1Dtlxyc2qmQdEHLPIhR3rtdPt7S7
c+SymLec+sCyiD1f4JiXJgTwN9raxxiHT6XSfo8Dtl1otR80FMGtsMhnG780rRluHNniMY7iNyG1
m2eSph3nbHjKXF+ODXAP5CSjT3PccKcNvV2ugG+Fq6o3wz1B4DZokUSsmo4SKZ7Ylera7N1rPvX/
KZva9CWa5YPbjfFqztLi2lXuc6hH4T7oSQPUWK95Y1E82cNLpDK44oJQjJQs56tqmsNg4r60vCO9
cHCMCns90HudbG+WmxCt4YbBG2MGNeN/AYAKkZRM7zxytpqVqhsdk6fNaOTHfNggSPNY82XWGlkc
xrik7FaS9mAHOTVcFV48nYWZPBdLA1qXa8Owe2xW5XAHWW8zFrp7dscKRY2XX9Jj6UwOgE5WngSn
490Ka1joVspJq9evgTWlqxkx9Hmyl/RmnBWTSpB8Iu9PK70nG4UsXznOSO6/M8HZf8WQnXetjgBb
haPCMKwjdGUGJrF4ZJX5Ow5r+cgeNSdATBiHoZl/x+DYD7w5aLsxSp3IrtS+zYsEP7vq+BE80mUs
9w7EOGBKydK2tFjmYr237gq0YtqEa6RXWALCIJzWTW4iCqGu3qqyvCfU95jzeNRZ4p49PbG3ZELA
AeH5xKZWJ01xcbNwFTLHqdqj0DDATgEDMb2ROy2pt/XQ4X77SVFLBs5Atq1e7eqYXMDI7VfBbF0Q
lbOJTBpYu5qJ7I4/qUJ1gSSe3KFxwjSjerHLE/Mm6BA/I8B+tY37psq/As+K7+ruIr+viXp+gnbj
aul4aAOvvw2O6m9CPgTEseH1sscL28n8Xk/UMi3KDyUdy7FRU0vCjtleLAx+R6ww3VGMhG3Sc1TF
GP62Gu8qtjzApy+vJiOnrLLL1AcegqjukfK5/eGaGsC3YTp2dp7+cCp5j2Fb/Br7iWCqwrkrDdbS
bsXN4pSZvqlYfu6qqEhvxlge+6e81IZjttiBMjaHRjsQ8BliJWSLX5zwTABIyBHU9QoEXW5qHBYm
zU3nxut5SA0OXoD8NPs59vsh2hCNNPkEIh74rKNjm3nluTXkp94wQxCs+ztMsSvVIZMgLQHDZizf
4mR6Qp6K3Gx5cSemcPqQW7uMGTAEtejVnu/7qSaUNeqvnoFswsObGVphum5CbTz/66UPl0FzNNb7
pvX0nc7SOSQPB5Zx8SMuOGV1PFCnxHVBTFX2wGSTdexYDktPBfoB98SdzLtVWUrtqACSIQYvfpGL
4l1LPQfwKfqLnNcjMsSbLYbm/vslhfpZGd1GSGb5EWPuE1ue2u+GNzFCQxmWE7IrsX90jfmYZjJF
lobtPgiq7tZ2tjjRBw0GBJ2Wp1SrT/UVFsDTGFSYvyQizTHG7519VzuMlpEOYpaSQxf6M23uKcsT
ZrysEFbuCPzXm0KPE8PE8mIETG0jOuZKDumjFwbw3LyvwhirPWUAs2GjpXfUKlIURhfVBQRoHj/p
xa7EuYh5OJN2AGavrssdQRITtE9QHU3SMlDooneUJoi9G0h/Pd/4NoS1c0Du7bujrl1q1yOZpa2Q
Q5XktRilfk0ipAehnl2stMmIaq2Ck8N41+71nTdO+s3hICOgM+72Lr673Vgm5sb27Oa5E4Iil6J1
rGR90Ooeh4zM3QPBUhxa+XzD9Dhwt4v6iGiFT8oZFnB5kIFRfM6XQgydg3HD3B++wJ0HpqvwmEYR
qThuVe6JZG628s2Nmuk+bRNMhwk5DnY/vgV2fiqH8GVe5IzoLrAdjfaHFdUvqumNrbA0vG+BwiQX
KKzEXkWAdTPo1+9ia0qukMJvbgSXerSI6kT/qa8YkzUMOgX1XEOOitnDlTdgg3ausY3DcF1jPTs0
mdJOoSvPirNg7VRue/YyVAEsWZb4srOn5dO2L7UzUFl5Dhwr3DKWhd4wyt9ph8XJleZzky3cYWCX
g6XzqI24ILMZfUGUTG8CrSJpUbhibIg5d1QQw6bxWrjjPeoVvr6mzd+MErIZAzhFe4o2urCNHT9M
s2M+cycivIZZk4+HrPoA1nFPtlr3rmklj2emLevSdihjYqCb3mzNtJaUukC0qBaEBi0RffxRc8p3
EdoW6DZTPs7SwChsYSYkbRdHZWwdlK6WbiuN/MAMpm0RxJ5vpkw+qivCTeNusLpXPZkcXA0JUexR
x/x2inFEVC26SQdPwFj05cnEU0pwBrNknaFckmqfGqwwogEkBt9q+oS3h+3MY8wW5lxwefArDKLh
SUQaLE8InknWzMei0R9MOGnXpMEg3ibl3okHQrv01royNcUp3Gg7S4JNzJDHrjLAirsgY61G8ME0
i5C2M31MsWfVmns1vLm7pm18yFDSnKrAc88zblYUrc0IdtZ5nlmibotwqvYhrBAE77M6EHG7D1Fg
m33tHW09fWpzw3jOFINnI0s6UPPFuuXCe+50EGCG1iZnFz26pffExTvI7dPBoC7SoXdoepZudWcO
/JJIRoJMCJaUtVbsyBD7JQlNMylK7tiXdWijtDP/yboH+JqvXNH+GKqayYhw31g6eyx/wL3pE3um
YVj6Kmd2fZQvTC0cMNdS6jBj3unvCbcG9ot5Ag+aq87pyIYwImWxsVkDMe2awQaOtHlpjlzSS8tT
tx6bCpL5IbknrEOeYYDeD03KLrv1kCErTjewf/v/4e7MmuI2gjj+ibSRNCuNpirlB/aAZRcwh4/4
RYUN0bE6V7c+fX4DTgLrAE54ofLiooqttdTM9PR0/49hTNaI84lZW4Avwtlr4+fgnQwnZyIUBjM6
Yq0InUsrN3FpU84q8nNdrRVqwTTxY9bV5RrrpSWIhgh5MWYUqLB9477XrKsa7f2d24WrMaAVEKNC
DdXNryH1cQHspoIZ5chUwbGY1I20A2S6m55ULVTqwv1cF4lcyLJCFBLNIdRTgSYhiNzM2fsbaWTk
S6TBjpIiZ66C4vIRdN1gAW4fb5XyhDmkCFTz6YUe6uNGtzZCFVOTet21tIIjhJ/HHdQ4NpDqKmyo
dne7ylkGvOiiqS0YPBVTRwrhCIEXpBmYSGZQnMMx4k42Fcui6q1Tx28vbJzb3w89AMwXnk1jFP6e
ZNw/GzAX9CakckF17ME6WtvtUhSaybHFkGxy3FjIhUwWB32I9U4ZrP35buveTJ2MTAc3jqZlghsj
oMmXUAR7eIq7ZwH449iCf6SAY/s4TnWTQM5WxbAcBu7kZlyccnMV5xmwGDSczeUo2YzWVq/fHmVb
WsLkkxRBaeOmL2d9meIahDPflyHaobzrS8yC9Lg7GM5Cr48vZUDHRXP/ktEu10ZLwS9n/Cw+SQUw
vjZQQ6JTABdhTf/MOWwFElUNKPxNDO82S2O5qjrhXO+iAi6QMX4erCJkciK+7izBnNVvjZMgwfAK
ib45naXwOHI57Kqu2x32tTGjyKo/2t2qNbCec2XX8Wh0d6dWxlshNcroP0LsB/jkmFrkLOQL5p4F
9rXz4pO7nDrt4t25O+zshdlkh15ZMYkD9Vuhn3/S4ZKa+4k6Rj35/aDicX03Vop6+8YtbXmOeCA8
jB7BxxiEuO50YZNCQ8Xiji4wTzXGGUoBHsP7VC3CnrWIWFp+gC/urG5ahhpILXVMRxDQDNY7Rm2o
3YA0mZJeIDnMbaS2572AZhDFDApNdB/mEtTjASkWjeTBupXTDPaDDfeU8/KySEi6BXzWdWEiB+YV
bfUCNkY8RqXo5SRpsDqm8vAHA8a1N18yMswfU4/5UhvCBnNYQQuHLs2h28EO6vUfv0Q4cumG1sDx
4cujKLA73kHRGJeiOmYrHiOc7CwGZ0jeD9X2ApRrMaumeXJRW3I3y/MwXJse4ocyF8WmdurkMrgy
S1h/VhxuUFYI0MZQy2gMbBKN8BcOoOd5QIL3IM999vHcWrSIS69SRtl2KceXdJVsvX0fb29JWW8q
fALdKYKFe/ggvhPRlDIaIFAn01WceF96DassCu7dSo8d8wHXHPQmoPl7stkIFYFlHuvbvLHFKRmD
gzTqLygHfAxFGcnnwq1mjTOqy7rgFjBi2VGmXfQlaDxMKz15KRWC4YbLGsimZjODLWIubWYPB7a+
yxhat8LEBhf/0SOPyzpWJUfZyF3Y5XReYyRyLVI4sVsyfO6Rgii14YHXmUHZI8wNYt/ggZFajjrk
5KrI8E8ienN1z1DBMp1yFpfFOI+8HOeztJp7GGw7wOkXtgjiGbYahR53MKRPIBtzr1pXVp5sdr/r
Jv0p3lvuKq2Bq3tBR6XKSX0kXHwqlb/9SkXsXoGyM5eVWZ11zdZA9wlZLHiQZZMlpyiHxFw103zp
Z+7NgBYkPzjtcS5QpjPKdk2lvz3keFDzSncn0Tf/0CceHssoUSSMEld5O3oHOJrAdoNJ2aH77Q1m
9R5AD4oau/Q0yZWPWxIOSL4EL+wG/nmLVs2BSoyPTaMSEBjuNex1mv70AZEBH9Ah41mKwjjY0Xa+
xYznN9VGwbpqqJBGeFXrbrQYwUex+ODXHdhrJjIHZRuufHgYV0kIuBDJ+hcTvV50+4tSsY2cKTdZ
jwbd4zw/ONLYisYblqH0wZHD4pk3EYSxKh1WKtEaObi4BqH3dRsmn7PC/JQO2aENk/esx2LqUBiV
hcmSgXpv6J7dnYf/G8Dt9xfRCliLrI7q4by53Q0Xt/Sl6+pP6Sn9W1g9WX3FKv0vH3r+i75Lb91D
eL/lTVbrJ2AcnT2E8DLcf1CK/PVId8/73Dck1zxxcwM62DAnFkb2Ert6IBaIAAubiiDJQUbdf4DB
9ASQrpKKqa8GHwKt/eXdrw9i9FQUnn/B+3A+/5lHr/AkjlmLjUmy789FYu9rHkRCTBwLbgJeShD8
EF61GNI/DIRpTwQoZssBgPld1+yNBYIDWFhK+8/zYEjRBbf5M2vi6UjYE5uEYdpgswX4X2KyFwln
omDY8BvAwUwrCdTbioR+bDAvr42DNeGOyNgQhgu8Rttx9rYGK0Kin015ZoPeoAZ5a3H4vjVeuyAA
99PB1vLY2BWDImKd7S0IIgXq17MFfh9ofN7/h28pR9xvDcFCftXWEBMINEpfNgEY2RKNw71AeBMC
wMwCxoOk8/DmAsHdz/I00+JVYSBBcNWWcDZAeiPpaXIteJAqlZoAN3Pvcqg1xWn6zW0MFFBhg0B3
eFUYjCnLAZVLnMa5rGjexo+J0gR96drEySZPslreVqIkQYCKN1+7Lagi0O90TQ+RTteiiGCVPVoR
QK4naM9anBbYgHOleYNHxj8poN7VNj+WU08fnQJSk6CM8hQqPIz8dd39YGdA35joapyZGEkC7e5/
EYefSKdUp/pT35Lb6927PwAAAP//</cx:binary>
              </cx:geoCache>
            </cx:geography>
          </cx:layoutPr>
        </cx:series>
      </cx:plotAreaRegion>
    </cx:plotArea>
    <cx:legend pos="b" align="ctr" overlay="0">
      <cx:txPr>
        <a:bodyPr spcFirstLastPara="1" vertOverflow="ellipsis" horzOverflow="overflow" wrap="square" lIns="0" tIns="0" rIns="0" bIns="0" anchor="ctr" anchorCtr="1"/>
        <a:lstStyle/>
        <a:p>
          <a:pPr algn="ctr" rtl="0">
            <a:defRPr/>
          </a:pPr>
          <a:endParaRPr lang="en-US" sz="900" b="0" i="0" u="none" strike="noStrike" baseline="0">
            <a:solidFill>
              <a:sysClr val="windowText" lastClr="000000">
                <a:lumMod val="65000"/>
                <a:lumOff val="35000"/>
              </a:sysClr>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497">
  <cs:axisTitle>
    <cs:lnRef idx="0"/>
    <cs:fillRef idx="0"/>
    <cs:effectRef idx="0"/>
    <cs:fontRef idx="minor">
      <a:schemeClr val="lt1">
        <a:lumMod val="95000"/>
      </a:schemeClr>
    </cs:fontRef>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solidFill>
        <a:schemeClr val="dk1"/>
      </a:solidFill>
    </cs:spPr>
    <cs:defRPr sz="1000"/>
  </cs:chartArea>
  <cs:dataLabel>
    <cs:lnRef idx="0"/>
    <cs:fillRef idx="0"/>
    <cs:effectRef idx="0"/>
    <cs:fontRef idx="minor">
      <a:schemeClr val="lt1">
        <a:lumMod val="9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lt1"/>
    </cs:fontRef>
    <cs:spPr>
      <a:solidFill>
        <a:schemeClr val="phClr"/>
      </a:solidFill>
      <a:ln w="3175">
        <a:solidFill>
          <a:schemeClr val="dk1"/>
        </a:solidFill>
      </a:ln>
    </cs:spPr>
  </cs:dataPoint>
  <cs:dataPoint3D>
    <cs:lnRef idx="0"/>
    <cs:fillRef idx="0">
      <cs:styleClr val="auto"/>
    </cs:fillRef>
    <cs:effectRef idx="0"/>
    <cs:fontRef idx="minor">
      <a:schemeClr val="lt1"/>
    </cs:fontRef>
    <cs:spPr>
      <a:solidFill>
        <a:schemeClr val="phClr"/>
      </a:solidFill>
    </cs:spPr>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fillRef idx="0">
      <cs:styleClr val="auto"/>
    </cs:fillRef>
    <cs:effectRef idx="0"/>
    <cs:fontRef idx="minor">
      <a:schemeClr val="lt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lt1"/>
    </cs:fontRef>
    <cs:spPr>
      <a:ln w="28575" cap="rnd">
        <a:solidFill>
          <a:schemeClr val="phClr"/>
        </a:solidFill>
        <a:round/>
      </a:ln>
    </cs:spPr>
  </cs:dataPointWireframe>
  <cs:dataTable>
    <cs:lnRef idx="0"/>
    <cs:fillRef idx="0"/>
    <cs:effectRef idx="0"/>
    <cs:fontRef idx="minor">
      <a:schemeClr val="lt1">
        <a:lumMod val="95000"/>
      </a:schemeClr>
    </cs:fontRef>
    <cs:spPr>
      <a:ln w="9525">
        <a:solidFill>
          <a:schemeClr val="lt1">
            <a:lumMod val="95000"/>
            <a:alpha val="54000"/>
          </a:schemeClr>
        </a:solidFill>
      </a:ln>
    </cs:spPr>
    <cs:defRPr sz="9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30000"/>
          </a:schemeClr>
        </a:solidFill>
        <a:round/>
      </a:ln>
    </cs:spPr>
  </cs:gridlineMajor>
  <cs:gridlineMinor>
    <cs:lnRef idx="0"/>
    <cs:fillRef idx="0"/>
    <cs:effectRef idx="0"/>
    <cs:fontRef idx="minor">
      <a:schemeClr val="lt1"/>
    </cs:fontRef>
    <cs:spPr>
      <a:ln>
        <a:solidFill>
          <a:schemeClr val="lt1">
            <a:lumMod val="95000"/>
            <a:alpha val="30000"/>
            <a:lumOff val="1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95000"/>
      </a:schemeClr>
    </cs:fontRef>
    <cs:defRPr sz="9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400"/>
  </cs:title>
  <cs:trendline>
    <cs:lnRef idx="0">
      <cs:styleClr val="auto"/>
    </cs:lnRef>
    <cs:fillRef idx="0"/>
    <cs:effectRef idx="0"/>
    <cs:fontRef idx="minor">
      <a:schemeClr val="lt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95000"/>
      </a:schemeClr>
    </cs:fontRef>
    <cs:defRPr sz="9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microsoft.com/office/2014/relationships/chartEx" Target="../charts/chartEx1.xml"/><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6</xdr:row>
      <xdr:rowOff>25400</xdr:rowOff>
    </xdr:from>
    <xdr:to>
      <xdr:col>3</xdr:col>
      <xdr:colOff>114300</xdr:colOff>
      <xdr:row>17</xdr:row>
      <xdr:rowOff>0</xdr:rowOff>
    </xdr:to>
    <mc:AlternateContent xmlns:mc="http://schemas.openxmlformats.org/markup-compatibility/2006" xmlns:a14="http://schemas.microsoft.com/office/drawing/2010/main">
      <mc:Choice Requires="a14">
        <xdr:graphicFrame macro="">
          <xdr:nvGraphicFramePr>
            <xdr:cNvPr id="2" name="Pulau 1">
              <a:extLst>
                <a:ext uri="{FF2B5EF4-FFF2-40B4-BE49-F238E27FC236}">
                  <a16:creationId xmlns:a16="http://schemas.microsoft.com/office/drawing/2014/main" id="{086DCD0F-9EA1-4AF9-99DA-44808382B2D4}"/>
                </a:ext>
              </a:extLst>
            </xdr:cNvPr>
            <xdr:cNvGraphicFramePr/>
          </xdr:nvGraphicFramePr>
          <xdr:xfrm>
            <a:off x="0" y="0"/>
            <a:ext cx="0" cy="0"/>
          </xdr:xfrm>
          <a:graphic>
            <a:graphicData uri="http://schemas.microsoft.com/office/drawing/2010/slicer">
              <sle:slicer xmlns:sle="http://schemas.microsoft.com/office/drawing/2010/slicer" name="Pulau 1"/>
            </a:graphicData>
          </a:graphic>
        </xdr:graphicFrame>
      </mc:Choice>
      <mc:Fallback xmlns="">
        <xdr:sp macro="" textlink="">
          <xdr:nvSpPr>
            <xdr:cNvPr id="0" name=""/>
            <xdr:cNvSpPr>
              <a:spLocks noTextEdit="1"/>
            </xdr:cNvSpPr>
          </xdr:nvSpPr>
          <xdr:spPr>
            <a:xfrm>
              <a:off x="615950" y="1130300"/>
              <a:ext cx="2070100" cy="2000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31750</xdr:colOff>
      <xdr:row>4</xdr:row>
      <xdr:rowOff>6350</xdr:rowOff>
    </xdr:from>
    <xdr:to>
      <xdr:col>9</xdr:col>
      <xdr:colOff>406400</xdr:colOff>
      <xdr:row>12</xdr:row>
      <xdr:rowOff>19050</xdr:rowOff>
    </xdr:to>
    <xdr:graphicFrame macro="">
      <xdr:nvGraphicFramePr>
        <xdr:cNvPr id="3" name="Chart 2">
          <a:extLst>
            <a:ext uri="{FF2B5EF4-FFF2-40B4-BE49-F238E27FC236}">
              <a16:creationId xmlns:a16="http://schemas.microsoft.com/office/drawing/2014/main" id="{A61988C3-D3F7-4AE1-B938-D81877B76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12</xdr:row>
      <xdr:rowOff>38100</xdr:rowOff>
    </xdr:from>
    <xdr:to>
      <xdr:col>9</xdr:col>
      <xdr:colOff>387350</xdr:colOff>
      <xdr:row>25</xdr:row>
      <xdr:rowOff>82550</xdr:rowOff>
    </xdr:to>
    <mc:AlternateContent xmlns:mc="http://schemas.openxmlformats.org/markup-compatibility/2006">
      <mc:Choice xmlns:cx4="http://schemas.microsoft.com/office/drawing/2016/5/10/chartex" Requires="cx4">
        <xdr:graphicFrame macro="">
          <xdr:nvGraphicFramePr>
            <xdr:cNvPr id="4" name="Chart 3">
              <a:extLst>
                <a:ext uri="{FF2B5EF4-FFF2-40B4-BE49-F238E27FC236}">
                  <a16:creationId xmlns:a16="http://schemas.microsoft.com/office/drawing/2014/main" id="{6BFE0783-246D-4CE8-A04D-4CF0E120D22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590800" y="2247900"/>
              <a:ext cx="4025900" cy="24384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9</xdr:col>
      <xdr:colOff>406400</xdr:colOff>
      <xdr:row>3</xdr:row>
      <xdr:rowOff>165100</xdr:rowOff>
    </xdr:from>
    <xdr:to>
      <xdr:col>13</xdr:col>
      <xdr:colOff>514350</xdr:colOff>
      <xdr:row>25</xdr:row>
      <xdr:rowOff>69850</xdr:rowOff>
    </xdr:to>
    <xdr:graphicFrame macro="">
      <xdr:nvGraphicFramePr>
        <xdr:cNvPr id="5" name="Chart 4">
          <a:extLst>
            <a:ext uri="{FF2B5EF4-FFF2-40B4-BE49-F238E27FC236}">
              <a16:creationId xmlns:a16="http://schemas.microsoft.com/office/drawing/2014/main" id="{601489C0-EC72-491B-8665-15592DEF8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520700</xdr:colOff>
      <xdr:row>3</xdr:row>
      <xdr:rowOff>158750</xdr:rowOff>
    </xdr:from>
    <xdr:to>
      <xdr:col>17</xdr:col>
      <xdr:colOff>469900</xdr:colOff>
      <xdr:row>25</xdr:row>
      <xdr:rowOff>50800</xdr:rowOff>
    </xdr:to>
    <xdr:graphicFrame macro="">
      <xdr:nvGraphicFramePr>
        <xdr:cNvPr id="6" name="Chart 5">
          <a:extLst>
            <a:ext uri="{FF2B5EF4-FFF2-40B4-BE49-F238E27FC236}">
              <a16:creationId xmlns:a16="http://schemas.microsoft.com/office/drawing/2014/main" id="{5985A612-8661-4C3E-B9C4-7B19B5B1F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12700</xdr:colOff>
      <xdr:row>17</xdr:row>
      <xdr:rowOff>6350</xdr:rowOff>
    </xdr:from>
    <xdr:to>
      <xdr:col>3</xdr:col>
      <xdr:colOff>38100</xdr:colOff>
      <xdr:row>25</xdr:row>
      <xdr:rowOff>76200</xdr:rowOff>
    </xdr:to>
    <mc:AlternateContent xmlns:mc="http://schemas.openxmlformats.org/markup-compatibility/2006" xmlns:a14="http://schemas.microsoft.com/office/drawing/2010/main">
      <mc:Choice Requires="a14">
        <xdr:graphicFrame macro="">
          <xdr:nvGraphicFramePr>
            <xdr:cNvPr id="7" name="Tahun">
              <a:extLst>
                <a:ext uri="{FF2B5EF4-FFF2-40B4-BE49-F238E27FC236}">
                  <a16:creationId xmlns:a16="http://schemas.microsoft.com/office/drawing/2014/main" id="{D0123DBD-EC21-4EB9-A1EA-E60239EEA5F3}"/>
                </a:ext>
              </a:extLst>
            </xdr:cNvPr>
            <xdr:cNvGraphicFramePr/>
          </xdr:nvGraphicFramePr>
          <xdr:xfrm>
            <a:off x="0" y="0"/>
            <a:ext cx="0" cy="0"/>
          </xdr:xfrm>
          <a:graphic>
            <a:graphicData uri="http://schemas.microsoft.com/office/drawing/2010/slicer">
              <sle:slicer xmlns:sle="http://schemas.microsoft.com/office/drawing/2010/slicer" name="Tahun"/>
            </a:graphicData>
          </a:graphic>
        </xdr:graphicFrame>
      </mc:Choice>
      <mc:Fallback xmlns="">
        <xdr:sp macro="" textlink="">
          <xdr:nvSpPr>
            <xdr:cNvPr id="0" name=""/>
            <xdr:cNvSpPr>
              <a:spLocks noTextEdit="1"/>
            </xdr:cNvSpPr>
          </xdr:nvSpPr>
          <xdr:spPr>
            <a:xfrm>
              <a:off x="622300" y="3136900"/>
              <a:ext cx="1987550" cy="1543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82550</xdr:colOff>
      <xdr:row>0</xdr:row>
      <xdr:rowOff>171450</xdr:rowOff>
    </xdr:from>
    <xdr:to>
      <xdr:col>17</xdr:col>
      <xdr:colOff>431800</xdr:colOff>
      <xdr:row>3</xdr:row>
      <xdr:rowOff>101600</xdr:rowOff>
    </xdr:to>
    <xdr:sp macro="" textlink="">
      <xdr:nvSpPr>
        <xdr:cNvPr id="8" name="Rectangle 7">
          <a:extLst>
            <a:ext uri="{FF2B5EF4-FFF2-40B4-BE49-F238E27FC236}">
              <a16:creationId xmlns:a16="http://schemas.microsoft.com/office/drawing/2014/main" id="{24FFA869-7CD0-4340-A67A-5E62E17AAADA}"/>
            </a:ext>
          </a:extLst>
        </xdr:cNvPr>
        <xdr:cNvSpPr/>
      </xdr:nvSpPr>
      <xdr:spPr>
        <a:xfrm>
          <a:off x="2654300" y="171450"/>
          <a:ext cx="8883650" cy="4826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                      </a:t>
          </a:r>
          <a:r>
            <a:rPr lang="en-US" sz="1400" b="1"/>
            <a:t>PENDAFTAR  UNIVERSITAS   X</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saveData="0" refreshedBy="AGUSR" refreshedDate="44710.795224768517" backgroundQuery="1" createdVersion="3" refreshedVersion="6" minRefreshableVersion="3" recordCount="0" tupleCache="1" supportSubquery="1" supportAdvancedDrill="1" xr:uid="{FB620264-7E18-43C7-B17C-FE0561490D4D}">
  <cacheSource type="external" connectionId="1"/>
  <cacheFields count="3">
    <cacheField name="[Table1].[Pulau].[Pulau]" caption="Pulau" numFmtId="0" hierarchy="3" level="1">
      <sharedItems count="6">
        <s v="[Table1].[Pulau].&amp;[Bali-Nusa Tenggara]" c="Bali-Nusa Tenggara"/>
        <s v="[Table1].[Pulau].&amp;[Jawa]" c="Jawa"/>
        <s v="[Table1].[Pulau].&amp;[Kalimantan]" c="Kalimantan"/>
        <s v="[Table1].[Pulau].&amp;[Maluku-Papua]" c="Maluku-Papua"/>
        <s v="[Table1].[Pulau].&amp;[Sulawesi]" c="Sulawesi"/>
        <s v="[Table1].[Pulau].&amp;[Sumatera]" c="Sumatera"/>
      </sharedItems>
    </cacheField>
    <cacheField name="[Measures].[MeasuresLevel]" caption="MeasuresLevel" numFmtId="0">
      <sharedItems count="1">
        <s v="[Measures].[Sum of Pendaftar]" c="Sum of Pendaftar"/>
      </sharedItems>
    </cacheField>
    <cacheField name="[Table1].[Jalur Masuk].[Jalur Masuk]" caption="Jalur Masuk" numFmtId="0" hierarchy="5" level="1">
      <sharedItems count="3">
        <s v="[Table1].[Jalur Masuk].&amp;[UTBK]" c="UTBK"/>
        <s v="[Table1].[Jalur Masuk].&amp;[SNMPTN]" c="SNMPTN"/>
        <s v="[Table1].[Jalur Masuk].&amp;[Mandiri]" c="Mandiri"/>
      </sharedItems>
    </cacheField>
  </cacheFields>
  <cacheHierarchies count="11">
    <cacheHierarchy uniqueName="[Measures]" caption="Measures" attribute="1" keyAttribute="1" defaultMemberUniqueName="[Measures].[__No measures defined]" dimensionUniqueName="[Measures]" displayFolder="" measures="1" count="1" memberValueDatatype="130" unbalanced="0">
      <fieldsUsage count="1">
        <fieldUsage x="1"/>
      </fieldsUsage>
    </cacheHierarchy>
    <cacheHierarchy uniqueName="[Table1].[Tahun]" caption="Tahun" attribute="1" defaultMemberUniqueName="[Table1].[Tahun].[All]" allUniqueName="[Table1].[Tahun].[All]" dimensionUniqueName="[Table1]" displayFolder="" count="2" memberValueDatatype="20" unbalanced="0"/>
    <cacheHierarchy uniqueName="[Table1].[Provinsi]" caption="Provinsi" attribute="1" defaultMemberUniqueName="[Table1].[Provinsi].[All]" allUniqueName="[Table1].[Provinsi].[All]" dimensionUniqueName="[Table1]" displayFolder="" count="2" memberValueDatatype="130" unbalanced="0"/>
    <cacheHierarchy uniqueName="[Table1].[Pulau]" caption="Pulau" attribute="1" defaultMemberUniqueName="[Table1].[Pulau].[All]" allUniqueName="[Table1].[Pulau].[All]" dimensionUniqueName="[Table1]" displayFolder="" count="2" memberValueDatatype="130" unbalanced="0">
      <fieldsUsage count="2">
        <fieldUsage x="-1"/>
        <fieldUsage x="0"/>
      </fieldsUsage>
    </cacheHierarchy>
    <cacheHierarchy uniqueName="[Table1].[Fakultas]" caption="Fakultas" attribute="1" defaultMemberUniqueName="[Table1].[Fakultas].[All]" allUniqueName="[Table1].[Fakultas].[All]" dimensionUniqueName="[Table1]" displayFolder="" count="2" memberValueDatatype="130" unbalanced="0"/>
    <cacheHierarchy uniqueName="[Table1].[Jalur Masuk]" caption="Jalur Masuk" attribute="1" defaultMemberUniqueName="[Table1].[Jalur Masuk].[All]" allUniqueName="[Table1].[Jalur Masuk].[All]" allCaption="All" dimensionUniqueName="[Table1]" displayFolder="" count="2" memberValueDatatype="130" unbalanced="0">
      <fieldsUsage count="2">
        <fieldUsage x="-1"/>
        <fieldUsage x="2"/>
      </fieldsUsage>
    </cacheHierarchy>
    <cacheHierarchy uniqueName="[Table1].[Pendaftar]" caption="Pendaftar" attribute="1" defaultMemberUniqueName="[Table1].[Pendaftar].[All]" allUniqueName="[Table1].[Pendaftar].[All]" dimensionUniqueName="[Table1]" displayFolder="" count="2"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Pendaftar]" caption="Sum of Pendaftar" measure="1" displayFolder="" measureGroup="Table1" count="0" hidden="1">
      <extLst>
        <ext xmlns:x15="http://schemas.microsoft.com/office/spreadsheetml/2010/11/main" uri="{B97F6D7D-B522-45F9-BDA1-12C45D357490}">
          <x15:cacheHierarchy aggregatedColumn="6"/>
        </ext>
      </extLst>
    </cacheHierarchy>
    <cacheHierarchy uniqueName="[Measures].[Sum of Tahun]" caption="Sum of Tahun" measure="1" displayFolder="" measureGroup="Table1" count="0" hidden="1">
      <extLst>
        <ext xmlns:x15="http://schemas.microsoft.com/office/spreadsheetml/2010/11/main" uri="{B97F6D7D-B522-45F9-BDA1-12C45D357490}">
          <x15:cacheHierarchy aggregatedColumn="1"/>
        </ext>
      </extLst>
    </cacheHierarchy>
  </cacheHierarchies>
  <kpis count="0"/>
  <tupleCache>
    <entries count="24">
      <n v="77112">
        <tpls c="3">
          <tpl fld="1" item="0"/>
          <tpl hier="3" item="0"/>
          <tpl hier="5" item="4294967295"/>
        </tpls>
      </n>
      <n v="21625">
        <tpls c="3">
          <tpl fld="1" item="0"/>
          <tpl hier="3" item="0"/>
          <tpl fld="2" item="0"/>
        </tpls>
      </n>
      <n v="53487">
        <tpls c="3">
          <tpl fld="1" item="0"/>
          <tpl hier="3" item="0"/>
          <tpl fld="2" item="1"/>
        </tpls>
      </n>
      <n v="2000">
        <tpls c="3">
          <tpl fld="1" item="0"/>
          <tpl hier="3" item="0"/>
          <tpl fld="2" item="2"/>
        </tpls>
      </n>
      <n v="293864">
        <tpls c="3">
          <tpl fld="1" item="0"/>
          <tpl hier="3" item="1"/>
          <tpl hier="5" item="4294967295"/>
        </tpls>
      </n>
      <n v="9698">
        <tpls c="3">
          <tpl fld="1" item="0"/>
          <tpl hier="3" item="1"/>
          <tpl fld="2" item="0"/>
        </tpls>
      </n>
      <n v="132171">
        <tpls c="3">
          <tpl fld="1" item="0"/>
          <tpl hier="3" item="1"/>
          <tpl fld="2" item="1"/>
        </tpls>
      </n>
      <n v="151995">
        <tpls c="3">
          <tpl fld="1" item="0"/>
          <tpl hier="3" item="1"/>
          <tpl fld="2" item="2"/>
        </tpls>
      </n>
      <n v="7748">
        <tpls c="3">
          <tpl fld="1" item="0"/>
          <tpl hier="3" item="2"/>
          <tpl hier="5" item="4294967295"/>
        </tpls>
      </n>
      <n v="2116">
        <tpls c="3">
          <tpl fld="1" item="0"/>
          <tpl hier="3" item="2"/>
          <tpl fld="2" item="0"/>
        </tpls>
      </n>
      <n v="4393">
        <tpls c="3">
          <tpl fld="1" item="0"/>
          <tpl hier="3" item="2"/>
          <tpl fld="2" item="1"/>
        </tpls>
      </n>
      <n v="1239">
        <tpls c="3">
          <tpl fld="1" item="0"/>
          <tpl hier="3" item="2"/>
          <tpl fld="2" item="2"/>
        </tpls>
      </n>
      <n v="10501">
        <tpls c="3">
          <tpl fld="1" item="0"/>
          <tpl hier="3" item="3"/>
          <tpl hier="5" item="4294967295"/>
        </tpls>
      </n>
      <n v="1536">
        <tpls c="3">
          <tpl fld="1" item="0"/>
          <tpl hier="3" item="3"/>
          <tpl fld="2" item="0"/>
        </tpls>
      </n>
      <n v="8965">
        <tpls c="3">
          <tpl fld="1" item="0"/>
          <tpl hier="3" item="3"/>
          <tpl fld="2" item="1"/>
        </tpls>
      </n>
      <m>
        <tpls c="3">
          <tpl fld="1" item="0"/>
          <tpl hier="3" item="3"/>
          <tpl fld="2" item="2"/>
        </tpls>
      </m>
      <n v="97052">
        <tpls c="3">
          <tpl fld="1" item="0"/>
          <tpl hier="3" item="4"/>
          <tpl hier="5" item="4294967295"/>
        </tpls>
      </n>
      <n v="29165">
        <tpls c="3">
          <tpl fld="1" item="0"/>
          <tpl hier="3" item="4"/>
          <tpl fld="2" item="0"/>
        </tpls>
      </n>
      <n v="66618">
        <tpls c="3">
          <tpl fld="1" item="0"/>
          <tpl hier="3" item="4"/>
          <tpl fld="2" item="1"/>
        </tpls>
      </n>
      <n v="1269">
        <tpls c="3">
          <tpl fld="1" item="0"/>
          <tpl hier="3" item="4"/>
          <tpl fld="2" item="2"/>
        </tpls>
      </n>
      <n v="68057">
        <tpls c="3">
          <tpl fld="1" item="0"/>
          <tpl hier="3" item="5"/>
          <tpl hier="5" item="4294967295"/>
        </tpls>
      </n>
      <n v="24935">
        <tpls c="3">
          <tpl fld="1" item="0"/>
          <tpl hier="3" item="5"/>
          <tpl fld="2" item="0"/>
        </tpls>
      </n>
      <n v="42584">
        <tpls c="3">
          <tpl fld="1" item="0"/>
          <tpl hier="3" item="5"/>
          <tpl fld="2" item="1"/>
        </tpls>
      </n>
      <n v="538">
        <tpls c="3">
          <tpl fld="1" item="0"/>
          <tpl hier="3" item="5"/>
          <tpl fld="2" item="2"/>
        </tpls>
      </n>
    </entries>
    <sets count="6">
      <set count="1" maxRank="1" setDefinition="{[Table1].[Pulau].&amp;[Bali-Nusa Tenggara]}">
        <tpls c="1">
          <tpl fld="0" item="0"/>
        </tpls>
      </set>
      <set count="1" maxRank="1" setDefinition="{[Table1].[Pulau].&amp;[Jawa]}">
        <tpls c="1">
          <tpl fld="0" item="1"/>
        </tpls>
      </set>
      <set count="1" maxRank="1" setDefinition="{[Table1].[Pulau].&amp;[Kalimantan]}">
        <tpls c="1">
          <tpl fld="0" item="2"/>
        </tpls>
      </set>
      <set count="1" maxRank="1" setDefinition="{[Table1].[Pulau].&amp;[Maluku-Papua]}">
        <tpls c="1">
          <tpl fld="0" item="3"/>
        </tpls>
      </set>
      <set count="1" maxRank="1" setDefinition="{[Table1].[Pulau].&amp;[Sulawesi]}">
        <tpls c="1">
          <tpl fld="0" item="4"/>
        </tpls>
      </set>
      <set count="1" maxRank="1" setDefinition="{[Table1].[Pulau].&amp;[Sumatera]}">
        <tpls c="1">
          <tpl fld="0" item="5"/>
        </tpls>
      </set>
    </sets>
    <queryCache count="5">
      <query mdx="[Table1].[Jalur Masuk].[All]">
        <tpls c="1">
          <tpl hier="5" item="4294967295"/>
        </tpls>
      </query>
      <query mdx="[Measures].[Sum of Pendaftar]">
        <tpls c="1">
          <tpl fld="1" item="0"/>
        </tpls>
      </query>
      <query mdx="[Table1].[Jalur Masuk].&amp;[UTBK]">
        <tpls c="1">
          <tpl fld="2" item="0"/>
        </tpls>
      </query>
      <query mdx="[Table1].[Jalur Masuk].&amp;[SNMPTN]">
        <tpls c="1">
          <tpl fld="2" item="1"/>
        </tpls>
      </query>
      <query mdx="[Table1].[Jalur Masuk].&amp;[Mandiri]">
        <tpls c="1">
          <tpl fld="2" item="2"/>
        </tpls>
      </query>
    </queryCache>
  </tupleCache>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GUSR" refreshedDate="44713.803396759256" backgroundQuery="1" createdVersion="6" refreshedVersion="6" minRefreshableVersion="3" recordCount="0" supportSubquery="1" supportAdvancedDrill="1" xr:uid="{AAD30B8A-B1B6-40FA-BF23-D6806A501071}">
  <cacheSource type="external" connectionId="1"/>
  <cacheFields count="3">
    <cacheField name="[Table1].[Provinsi].[Provinsi]" caption="Provinsi" numFmtId="0" hierarchy="1" level="1">
      <sharedItems count="9">
        <s v="Bengkulu"/>
        <s v="Jambi"/>
        <s v="Kepulauan Bangka Belitung"/>
        <s v="Kepulauan Riau"/>
        <s v="Lampung"/>
        <s v="Riau"/>
        <s v="Sumatera Barat"/>
        <s v="Sumatera Selatan"/>
        <s v="Sumatera Utara"/>
      </sharedItems>
    </cacheField>
    <cacheField name="[Measures].[Sum of Pendaftar]" caption="Sum of Pendaftar" numFmtId="0" hierarchy="8" level="32767"/>
    <cacheField name="[Table1].[Pulau].[Pulau]" caption="Pulau" numFmtId="0" hierarchy="2" level="1">
      <sharedItems containsSemiMixedTypes="0" containsNonDate="0" containsString="0"/>
    </cacheField>
  </cacheFields>
  <cacheHierarchies count="10">
    <cacheHierarchy uniqueName="[Table1].[Tahun]" caption="Tahun" attribute="1" defaultMemberUniqueName="[Table1].[Tahun].[All]" allUniqueName="[Table1].[Tahun].[All]" dimensionUniqueName="[Table1]" displayFolder="" count="2" memberValueDatatype="20" unbalanced="0"/>
    <cacheHierarchy uniqueName="[Table1].[Provinsi]" caption="Provinsi" attribute="1" defaultMemberUniqueName="[Table1].[Provinsi].[All]" allUniqueName="[Table1].[Provinsi].[All]" dimensionUniqueName="[Table1]" displayFolder="" count="2" memberValueDatatype="130" unbalanced="0">
      <fieldsUsage count="2">
        <fieldUsage x="-1"/>
        <fieldUsage x="0"/>
      </fieldsUsage>
    </cacheHierarchy>
    <cacheHierarchy uniqueName="[Table1].[Pulau]" caption="Pulau" attribute="1" defaultMemberUniqueName="[Table1].[Pulau].[All]" allUniqueName="[Table1].[Pulau].[All]" dimensionUniqueName="[Table1]" displayFolder="" count="2" memberValueDatatype="130" unbalanced="0">
      <fieldsUsage count="2">
        <fieldUsage x="-1"/>
        <fieldUsage x="2"/>
      </fieldsUsage>
    </cacheHierarchy>
    <cacheHierarchy uniqueName="[Table1].[Fakultas]" caption="Fakultas" attribute="1" defaultMemberUniqueName="[Table1].[Fakultas].[All]" allUniqueName="[Table1].[Fakultas].[All]" dimensionUniqueName="[Table1]" displayFolder="" count="0" memberValueDatatype="130" unbalanced="0"/>
    <cacheHierarchy uniqueName="[Table1].[Jalur Masuk]" caption="Jalur Masuk" attribute="1" defaultMemberUniqueName="[Table1].[Jalur Masuk].[All]" allUniqueName="[Table1].[Jalur Masuk].[All]" dimensionUniqueName="[Table1]" displayFolder="" count="0" memberValueDatatype="130" unbalanced="0"/>
    <cacheHierarchy uniqueName="[Table1].[Pendaftar]" caption="Pendaftar" attribute="1" defaultMemberUniqueName="[Table1].[Pendaftar].[All]" allUniqueName="[Table1].[Pendaftar].[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Pendaftar]" caption="Sum of Pendaftar" measure="1" displayFolder="" measureGroup="Table1" count="0" oneField="1" hidden="1">
      <fieldsUsage count="1">
        <fieldUsage x="1"/>
      </fieldsUsage>
      <extLst>
        <ext xmlns:x15="http://schemas.microsoft.com/office/spreadsheetml/2010/11/main" uri="{B97F6D7D-B522-45F9-BDA1-12C45D357490}">
          <x15:cacheHierarchy aggregatedColumn="5"/>
        </ext>
      </extLst>
    </cacheHierarchy>
    <cacheHierarchy uniqueName="[Measures].[Sum of Tahun]" caption="Sum of Tahun" measure="1" displayFolder="" measureGroup="Table1" count="0" hidden="1">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GUSR" refreshedDate="44713.803397222226" backgroundQuery="1" createdVersion="6" refreshedVersion="6" minRefreshableVersion="3" recordCount="0" supportSubquery="1" supportAdvancedDrill="1" xr:uid="{AC62D59A-3266-4AEE-80F6-027E7329D45F}">
  <cacheSource type="external" connectionId="1"/>
  <cacheFields count="3">
    <cacheField name="[Measures].[Sum of Pendaftar]" caption="Sum of Pendaftar" numFmtId="0" hierarchy="8" level="32767"/>
    <cacheField name="[Table1].[Tahun].[Tahun]" caption="Tahun" numFmtId="0" level="1">
      <sharedItems containsSemiMixedTypes="0" containsString="0" containsNumber="1" containsInteger="1" minValue="2015" maxValue="2018" count="4">
        <n v="2015"/>
        <n v="2016"/>
        <n v="2017"/>
        <n v="2018"/>
      </sharedItems>
      <extLst>
        <ext xmlns:x15="http://schemas.microsoft.com/office/spreadsheetml/2010/11/main" uri="{4F2E5C28-24EA-4eb8-9CBF-B6C8F9C3D259}">
          <x15:cachedUniqueNames>
            <x15:cachedUniqueName index="0" name="[Table1].[Tahun].&amp;[2015]"/>
            <x15:cachedUniqueName index="1" name="[Table1].[Tahun].&amp;[2016]"/>
            <x15:cachedUniqueName index="2" name="[Table1].[Tahun].&amp;[2017]"/>
            <x15:cachedUniqueName index="3" name="[Table1].[Tahun].&amp;[2018]"/>
          </x15:cachedUniqueNames>
        </ext>
      </extLst>
    </cacheField>
    <cacheField name="[Table1].[Pulau].[Pulau]" caption="Pulau" numFmtId="0" hierarchy="2" level="1">
      <sharedItems containsSemiMixedTypes="0" containsNonDate="0" containsString="0"/>
    </cacheField>
  </cacheFields>
  <cacheHierarchies count="10">
    <cacheHierarchy uniqueName="[Table1].[Tahun]" caption="Tahun" attribute="1" defaultMemberUniqueName="[Table1].[Tahun].[All]" allUniqueName="[Table1].[Tahun].[All]" dimensionUniqueName="[Table1]" displayFolder="" count="2" memberValueDatatype="20" unbalanced="0">
      <fieldsUsage count="2">
        <fieldUsage x="-1"/>
        <fieldUsage x="1"/>
      </fieldsUsage>
    </cacheHierarchy>
    <cacheHierarchy uniqueName="[Table1].[Provinsi]" caption="Provinsi" attribute="1" defaultMemberUniqueName="[Table1].[Provinsi].[All]" allUniqueName="[Table1].[Provinsi].[All]" dimensionUniqueName="[Table1]" displayFolder="" count="0" memberValueDatatype="130" unbalanced="0"/>
    <cacheHierarchy uniqueName="[Table1].[Pulau]" caption="Pulau" attribute="1" defaultMemberUniqueName="[Table1].[Pulau].[All]" allUniqueName="[Table1].[Pulau].[All]" dimensionUniqueName="[Table1]" displayFolder="" count="2" memberValueDatatype="130" unbalanced="0">
      <fieldsUsage count="2">
        <fieldUsage x="-1"/>
        <fieldUsage x="2"/>
      </fieldsUsage>
    </cacheHierarchy>
    <cacheHierarchy uniqueName="[Table1].[Fakultas]" caption="Fakultas" attribute="1" defaultMemberUniqueName="[Table1].[Fakultas].[All]" allUniqueName="[Table1].[Fakultas].[All]" dimensionUniqueName="[Table1]" displayFolder="" count="0" memberValueDatatype="130" unbalanced="0"/>
    <cacheHierarchy uniqueName="[Table1].[Jalur Masuk]" caption="Jalur Masuk" attribute="1" defaultMemberUniqueName="[Table1].[Jalur Masuk].[All]" allUniqueName="[Table1].[Jalur Masuk].[All]" dimensionUniqueName="[Table1]" displayFolder="" count="0" memberValueDatatype="130" unbalanced="0"/>
    <cacheHierarchy uniqueName="[Table1].[Pendaftar]" caption="Pendaftar" attribute="1" defaultMemberUniqueName="[Table1].[Pendaftar].[All]" allUniqueName="[Table1].[Pendaftar].[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Pendaftar]" caption="Sum of Pendaftar" measure="1" displayFolder="" measureGroup="Table1" count="0" oneField="1" hidden="1">
      <fieldsUsage count="1">
        <fieldUsage x="0"/>
      </fieldsUsage>
      <extLst>
        <ext xmlns:x15="http://schemas.microsoft.com/office/spreadsheetml/2010/11/main" uri="{B97F6D7D-B522-45F9-BDA1-12C45D357490}">
          <x15:cacheHierarchy aggregatedColumn="5"/>
        </ext>
      </extLst>
    </cacheHierarchy>
    <cacheHierarchy uniqueName="[Measures].[Sum of Tahun]" caption="Sum of Tahun" measure="1" displayFolder="" measureGroup="Table1" count="0" hidden="1">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GUSR" refreshedDate="44713.803397685188" backgroundQuery="1" createdVersion="6" refreshedVersion="6" minRefreshableVersion="3" recordCount="0" supportSubquery="1" supportAdvancedDrill="1" xr:uid="{4FAB65A2-4338-46DF-AFA1-F141C2E621F4}">
  <cacheSource type="external" connectionId="1"/>
  <cacheFields count="3">
    <cacheField name="[Measures].[Sum of Pendaftar]" caption="Sum of Pendaftar" numFmtId="0" hierarchy="8" level="32767"/>
    <cacheField name="[Table1].[Fakultas].[Fakultas]" caption="Fakultas" numFmtId="0" hierarchy="3" level="1">
      <sharedItems count="10">
        <s v="Hukum"/>
        <s v="kedokteran"/>
        <s v="Kesehatan Masyarakat"/>
        <s v="Perikanan dan kelautan"/>
        <s v="Psikologi"/>
        <s v="Sains dan Matematika"/>
        <s v="Sastra dan Budaya"/>
        <s v="Sosial dan Politik"/>
        <s v="Teknik"/>
        <s v="Vokasi"/>
      </sharedItems>
    </cacheField>
    <cacheField name="[Table1].[Pulau].[Pulau]" caption="Pulau" numFmtId="0" hierarchy="2" level="1">
      <sharedItems containsSemiMixedTypes="0" containsNonDate="0" containsString="0"/>
    </cacheField>
  </cacheFields>
  <cacheHierarchies count="10">
    <cacheHierarchy uniqueName="[Table1].[Tahun]" caption="Tahun" attribute="1" defaultMemberUniqueName="[Table1].[Tahun].[All]" allUniqueName="[Table1].[Tahun].[All]" dimensionUniqueName="[Table1]" displayFolder="" count="2" memberValueDatatype="20" unbalanced="0"/>
    <cacheHierarchy uniqueName="[Table1].[Provinsi]" caption="Provinsi" attribute="1" defaultMemberUniqueName="[Table1].[Provinsi].[All]" allUniqueName="[Table1].[Provinsi].[All]" dimensionUniqueName="[Table1]" displayFolder="" count="0" memberValueDatatype="130" unbalanced="0"/>
    <cacheHierarchy uniqueName="[Table1].[Pulau]" caption="Pulau" attribute="1" defaultMemberUniqueName="[Table1].[Pulau].[All]" allUniqueName="[Table1].[Pulau].[All]" dimensionUniqueName="[Table1]" displayFolder="" count="2" memberValueDatatype="130" unbalanced="0">
      <fieldsUsage count="2">
        <fieldUsage x="-1"/>
        <fieldUsage x="2"/>
      </fieldsUsage>
    </cacheHierarchy>
    <cacheHierarchy uniqueName="[Table1].[Fakultas]" caption="Fakultas" attribute="1" defaultMemberUniqueName="[Table1].[Fakultas].[All]" allUniqueName="[Table1].[Fakultas].[All]" dimensionUniqueName="[Table1]" displayFolder="" count="2" memberValueDatatype="130" unbalanced="0">
      <fieldsUsage count="2">
        <fieldUsage x="-1"/>
        <fieldUsage x="1"/>
      </fieldsUsage>
    </cacheHierarchy>
    <cacheHierarchy uniqueName="[Table1].[Jalur Masuk]" caption="Jalur Masuk" attribute="1" defaultMemberUniqueName="[Table1].[Jalur Masuk].[All]" allUniqueName="[Table1].[Jalur Masuk].[All]" dimensionUniqueName="[Table1]" displayFolder="" count="0" memberValueDatatype="130" unbalanced="0"/>
    <cacheHierarchy uniqueName="[Table1].[Pendaftar]" caption="Pendaftar" attribute="1" defaultMemberUniqueName="[Table1].[Pendaftar].[All]" allUniqueName="[Table1].[Pendaftar].[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Pendaftar]" caption="Sum of Pendaftar" measure="1" displayFolder="" measureGroup="Table1" count="0" oneField="1" hidden="1">
      <fieldsUsage count="1">
        <fieldUsage x="0"/>
      </fieldsUsage>
      <extLst>
        <ext xmlns:x15="http://schemas.microsoft.com/office/spreadsheetml/2010/11/main" uri="{B97F6D7D-B522-45F9-BDA1-12C45D357490}">
          <x15:cacheHierarchy aggregatedColumn="5"/>
        </ext>
      </extLst>
    </cacheHierarchy>
    <cacheHierarchy uniqueName="[Measures].[Sum of Tahun]" caption="Sum of Tahun" measure="1" displayFolder="" measureGroup="Table1" count="0" hidden="1">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GUSR" refreshedDate="44713.803398263888" backgroundQuery="1" createdVersion="6" refreshedVersion="6" minRefreshableVersion="3" recordCount="0" supportSubquery="1" supportAdvancedDrill="1" xr:uid="{8432C265-658B-4CB1-BC5D-69F3D0304D6B}">
  <cacheSource type="external" connectionId="1"/>
  <cacheFields count="3">
    <cacheField name="[Measures].[Sum of Pendaftar]" caption="Sum of Pendaftar" numFmtId="0" hierarchy="8" level="32767"/>
    <cacheField name="[Table1].[Jalur Masuk].[Jalur Masuk]" caption="Jalur Masuk" numFmtId="0" hierarchy="4" level="1">
      <sharedItems count="3">
        <s v="Mandiri"/>
        <s v="SNMPTN"/>
        <s v="UTBK"/>
      </sharedItems>
    </cacheField>
    <cacheField name="[Table1].[Pulau].[Pulau]" caption="Pulau" numFmtId="0" hierarchy="2" level="1">
      <sharedItems containsSemiMixedTypes="0" containsNonDate="0" containsString="0"/>
    </cacheField>
  </cacheFields>
  <cacheHierarchies count="10">
    <cacheHierarchy uniqueName="[Table1].[Tahun]" caption="Tahun" attribute="1" defaultMemberUniqueName="[Table1].[Tahun].[All]" allUniqueName="[Table1].[Tahun].[All]" dimensionUniqueName="[Table1]" displayFolder="" count="2" memberValueDatatype="20" unbalanced="0"/>
    <cacheHierarchy uniqueName="[Table1].[Provinsi]" caption="Provinsi" attribute="1" defaultMemberUniqueName="[Table1].[Provinsi].[All]" allUniqueName="[Table1].[Provinsi].[All]" dimensionUniqueName="[Table1]" displayFolder="" count="0" memberValueDatatype="130" unbalanced="0"/>
    <cacheHierarchy uniqueName="[Table1].[Pulau]" caption="Pulau" attribute="1" defaultMemberUniqueName="[Table1].[Pulau].[All]" allUniqueName="[Table1].[Pulau].[All]" dimensionUniqueName="[Table1]" displayFolder="" count="2" memberValueDatatype="130" unbalanced="0">
      <fieldsUsage count="2">
        <fieldUsage x="-1"/>
        <fieldUsage x="2"/>
      </fieldsUsage>
    </cacheHierarchy>
    <cacheHierarchy uniqueName="[Table1].[Fakultas]" caption="Fakultas" attribute="1" defaultMemberUniqueName="[Table1].[Fakultas].[All]" allUniqueName="[Table1].[Fakultas].[All]" dimensionUniqueName="[Table1]" displayFolder="" count="0" memberValueDatatype="130" unbalanced="0"/>
    <cacheHierarchy uniqueName="[Table1].[Jalur Masuk]" caption="Jalur Masuk" attribute="1" defaultMemberUniqueName="[Table1].[Jalur Masuk].[All]" allUniqueName="[Table1].[Jalur Masuk].[All]" dimensionUniqueName="[Table1]" displayFolder="" count="2" memberValueDatatype="130" unbalanced="0">
      <fieldsUsage count="2">
        <fieldUsage x="-1"/>
        <fieldUsage x="1"/>
      </fieldsUsage>
    </cacheHierarchy>
    <cacheHierarchy uniqueName="[Table1].[Pendaftar]" caption="Pendaftar" attribute="1" defaultMemberUniqueName="[Table1].[Pendaftar].[All]" allUniqueName="[Table1].[Pendaftar].[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Pendaftar]" caption="Sum of Pendaftar" measure="1" displayFolder="" measureGroup="Table1" count="0" oneField="1" hidden="1">
      <fieldsUsage count="1">
        <fieldUsage x="0"/>
      </fieldsUsage>
      <extLst>
        <ext xmlns:x15="http://schemas.microsoft.com/office/spreadsheetml/2010/11/main" uri="{B97F6D7D-B522-45F9-BDA1-12C45D357490}">
          <x15:cacheHierarchy aggregatedColumn="5"/>
        </ext>
      </extLst>
    </cacheHierarchy>
    <cacheHierarchy uniqueName="[Measures].[Sum of Tahun]" caption="Sum of Tahun" measure="1" displayFolder="" measureGroup="Table1" count="0" hidden="1">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GUSR" refreshedDate="44713.80339872685" backgroundQuery="1" createdVersion="6" refreshedVersion="6" minRefreshableVersion="3" recordCount="0" supportSubquery="1" supportAdvancedDrill="1" xr:uid="{BCB181C4-56BE-41CB-9876-79DFC840939C}">
  <cacheSource type="external" connectionId="1"/>
  <cacheFields count="3">
    <cacheField name="[Measures].[Sum of Pendaftar]" caption="Sum of Pendaftar" numFmtId="0" hierarchy="8" level="32767"/>
    <cacheField name="[Table1].[Jalur Masuk].[Jalur Masuk]" caption="Jalur Masuk" numFmtId="0" hierarchy="4" level="1">
      <sharedItems count="3">
        <s v="Mandiri"/>
        <s v="SNMPTN"/>
        <s v="UTBK"/>
      </sharedItems>
    </cacheField>
    <cacheField name="[Table1].[Pulau].[Pulau]" caption="Pulau" numFmtId="0" hierarchy="2" level="1">
      <sharedItems containsSemiMixedTypes="0" containsNonDate="0" containsString="0"/>
    </cacheField>
  </cacheFields>
  <cacheHierarchies count="10">
    <cacheHierarchy uniqueName="[Table1].[Tahun]" caption="Tahun" attribute="1" defaultMemberUniqueName="[Table1].[Tahun].[All]" allUniqueName="[Table1].[Tahun].[All]" dimensionUniqueName="[Table1]" displayFolder="" count="2" memberValueDatatype="20" unbalanced="0"/>
    <cacheHierarchy uniqueName="[Table1].[Provinsi]" caption="Provinsi" attribute="1" defaultMemberUniqueName="[Table1].[Provinsi].[All]" allUniqueName="[Table1].[Provinsi].[All]" dimensionUniqueName="[Table1]" displayFolder="" count="0" memberValueDatatype="130" unbalanced="0"/>
    <cacheHierarchy uniqueName="[Table1].[Pulau]" caption="Pulau" attribute="1" defaultMemberUniqueName="[Table1].[Pulau].[All]" allUniqueName="[Table1].[Pulau].[All]" dimensionUniqueName="[Table1]" displayFolder="" count="2" memberValueDatatype="130" unbalanced="0">
      <fieldsUsage count="2">
        <fieldUsage x="-1"/>
        <fieldUsage x="2"/>
      </fieldsUsage>
    </cacheHierarchy>
    <cacheHierarchy uniqueName="[Table1].[Fakultas]" caption="Fakultas" attribute="1" defaultMemberUniqueName="[Table1].[Fakultas].[All]" allUniqueName="[Table1].[Fakultas].[All]" dimensionUniqueName="[Table1]" displayFolder="" count="0" memberValueDatatype="130" unbalanced="0"/>
    <cacheHierarchy uniqueName="[Table1].[Jalur Masuk]" caption="Jalur Masuk" attribute="1" defaultMemberUniqueName="[Table1].[Jalur Masuk].[All]" allUniqueName="[Table1].[Jalur Masuk].[All]" dimensionUniqueName="[Table1]" displayFolder="" count="2" memberValueDatatype="130" unbalanced="0">
      <fieldsUsage count="2">
        <fieldUsage x="-1"/>
        <fieldUsage x="1"/>
      </fieldsUsage>
    </cacheHierarchy>
    <cacheHierarchy uniqueName="[Table1].[Pendaftar]" caption="Pendaftar" attribute="1" defaultMemberUniqueName="[Table1].[Pendaftar].[All]" allUniqueName="[Table1].[Pendaftar].[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Pendaftar]" caption="Sum of Pendaftar" measure="1" displayFolder="" measureGroup="Table1" count="0" oneField="1" hidden="1">
      <fieldsUsage count="1">
        <fieldUsage x="0"/>
      </fieldsUsage>
      <extLst>
        <ext xmlns:x15="http://schemas.microsoft.com/office/spreadsheetml/2010/11/main" uri="{B97F6D7D-B522-45F9-BDA1-12C45D357490}">
          <x15:cacheHierarchy aggregatedColumn="5"/>
        </ext>
      </extLst>
    </cacheHierarchy>
    <cacheHierarchy uniqueName="[Measures].[Sum of Tahun]" caption="Sum of Tahun" measure="1" displayFolder="" measureGroup="Table1" count="0" hidden="1">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GUSR" refreshedDate="44710.795212152778" backgroundQuery="1" createdVersion="3" refreshedVersion="6" minRefreshableVersion="3" recordCount="0" supportSubquery="1" supportAdvancedDrill="1" xr:uid="{CAC922FE-64A7-4BEB-A32E-9DD57724EA91}">
  <cacheSource type="external" connectionId="1">
    <extLst>
      <ext xmlns:x14="http://schemas.microsoft.com/office/spreadsheetml/2009/9/main" uri="{F057638F-6D5F-4e77-A914-E7F072B9BCA8}">
        <x14:sourceConnection name="ThisWorkbookDataModel"/>
      </ext>
    </extLst>
  </cacheSource>
  <cacheFields count="0"/>
  <cacheHierarchies count="10">
    <cacheHierarchy uniqueName="[Table1].[Tahun]" caption="Tahun" attribute="1" defaultMemberUniqueName="[Table1].[Tahun].[All]" allUniqueName="[Table1].[Tahun].[All]" dimensionUniqueName="[Table1]" displayFolder="" count="2" memberValueDatatype="20" unbalanced="0"/>
    <cacheHierarchy uniqueName="[Table1].[Provinsi]" caption="Provinsi" attribute="1" defaultMemberUniqueName="[Table1].[Provinsi].[All]" allUniqueName="[Table1].[Provinsi].[All]" dimensionUniqueName="[Table1]" displayFolder="" count="0" memberValueDatatype="130" unbalanced="0"/>
    <cacheHierarchy uniqueName="[Table1].[Pulau]" caption="Pulau" attribute="1" defaultMemberUniqueName="[Table1].[Pulau].[All]" allUniqueName="[Table1].[Pulau].[All]" dimensionUniqueName="[Table1]" displayFolder="" count="2" memberValueDatatype="130" unbalanced="0"/>
    <cacheHierarchy uniqueName="[Table1].[Fakultas]" caption="Fakultas" attribute="1" defaultMemberUniqueName="[Table1].[Fakultas].[All]" allUniqueName="[Table1].[Fakultas].[All]" dimensionUniqueName="[Table1]" displayFolder="" count="0" memberValueDatatype="130" unbalanced="0"/>
    <cacheHierarchy uniqueName="[Table1].[Jalur Masuk]" caption="Jalur Masuk" attribute="1" defaultMemberUniqueName="[Table1].[Jalur Masuk].[All]" allUniqueName="[Table1].[Jalur Masuk].[All]" dimensionUniqueName="[Table1]" displayFolder="" count="0" memberValueDatatype="130" unbalanced="0"/>
    <cacheHierarchy uniqueName="[Table1].[Pendaftar]" caption="Pendaftar" attribute="1" defaultMemberUniqueName="[Table1].[Pendaftar].[All]" allUniqueName="[Table1].[Pendaftar].[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Pendaftar]" caption="Sum of Pendaftar" measure="1" displayFolder="" measureGroup="Table1" count="0" hidden="1">
      <extLst>
        <ext xmlns:x15="http://schemas.microsoft.com/office/spreadsheetml/2010/11/main" uri="{B97F6D7D-B522-45F9-BDA1-12C45D357490}">
          <x15:cacheHierarchy aggregatedColumn="5"/>
        </ext>
      </extLst>
    </cacheHierarchy>
    <cacheHierarchy uniqueName="[Measures].[Sum of Tahun]" caption="Sum of Tahun" measure="1" displayFolder="" measureGroup="Table1" count="0" hidden="1">
      <extLst>
        <ext xmlns:x15="http://schemas.microsoft.com/office/spreadsheetml/2010/11/main" uri="{B97F6D7D-B522-45F9-BDA1-12C45D357490}">
          <x15:cacheHierarchy aggregatedColumn="0"/>
        </ext>
      </extLst>
    </cacheHierarchy>
  </cacheHierarchies>
  <kpis count="0"/>
  <extLst>
    <ext xmlns:x14="http://schemas.microsoft.com/office/spreadsheetml/2009/9/main" uri="{725AE2AE-9491-48be-B2B4-4EB974FC3084}">
      <x14:pivotCacheDefinition slicerData="1" pivotCacheId="1867854536"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5EBAEDD-8793-4150-8FF0-3547BAFE4882}" name="PivotTable4"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rowHeaderCaption="jalur masuk">
  <location ref="K3:L7" firstHeaderRow="1" firstDataRow="1" firstDataCol="1"/>
  <pivotFields count="3">
    <pivotField dataField="1" subtotalTop="0" showAll="0" defaultSubtotal="0"/>
    <pivotField axis="axisRow" allDrilled="1" subtotalTop="0" showAll="0" dataSourceSort="1" defaultSubtotal="0" defaultAttributeDrillState="1">
      <items count="3">
        <item x="0"/>
        <item x="1"/>
        <item x="2"/>
      </items>
    </pivotField>
    <pivotField allDrilled="1" subtotalTop="0" showAll="0" dataSourceSort="1" defaultSubtotal="0" defaultAttributeDrillState="1"/>
  </pivotFields>
  <rowFields count="1">
    <field x="1"/>
  </rowFields>
  <rowItems count="4">
    <i>
      <x/>
    </i>
    <i>
      <x v="1"/>
    </i>
    <i>
      <x v="2"/>
    </i>
    <i t="grand">
      <x/>
    </i>
  </rowItems>
  <colItems count="1">
    <i/>
  </colItems>
  <dataFields count="1">
    <dataField name="Sum of Pendaftar" fld="0" showDataAs="percentOfTotal" baseField="0" baseItem="0" numFmtId="10"/>
  </dataFields>
  <chartFormats count="4">
    <chartFormat chart="2" format="5" series="1">
      <pivotArea type="data" outline="0" fieldPosition="0">
        <references count="1">
          <reference field="4294967294" count="1" selected="0">
            <x v="0"/>
          </reference>
        </references>
      </pivotArea>
    </chartFormat>
    <chartFormat chart="2" format="6">
      <pivotArea type="data" outline="0" fieldPosition="0">
        <references count="2">
          <reference field="4294967294" count="1" selected="0">
            <x v="0"/>
          </reference>
          <reference field="1" count="1" selected="0">
            <x v="0"/>
          </reference>
        </references>
      </pivotArea>
    </chartFormat>
    <chartFormat chart="2" format="7">
      <pivotArea type="data" outline="0" fieldPosition="0">
        <references count="2">
          <reference field="4294967294" count="1" selected="0">
            <x v="0"/>
          </reference>
          <reference field="1" count="1" selected="0">
            <x v="1"/>
          </reference>
        </references>
      </pivotArea>
    </chartFormat>
    <chartFormat chart="2" format="8">
      <pivotArea type="data" outline="0" fieldPosition="0">
        <references count="2">
          <reference field="4294967294" count="1" selected="0">
            <x v="0"/>
          </reference>
          <reference field="1" count="1" selected="0">
            <x v="2"/>
          </reference>
        </references>
      </pivotArea>
    </chartFormat>
  </chartFormats>
  <pivotHierarchies count="10">
    <pivotHierarchy multipleItemSelectionAllowed="1" dragToData="1"/>
    <pivotHierarchy dragToData="1"/>
    <pivotHierarchy multipleItemSelectionAllowed="1" dragToData="1">
      <members count="1" level="1">
        <member name="[Table1].[Pulau].&amp;[Sumatera]"/>
      </members>
    </pivotHierarchy>
    <pivotHierarchy dragToData="1"/>
    <pivotHierarchy dragToData="1"/>
    <pivotHierarchy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ook1.xlsx!Table1">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EB1ECD0-0B52-46FB-9D12-93432FF1EC43}" name="PivotTable3"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rowHeaderCaption="Fakultas">
  <location ref="H3:I14" firstHeaderRow="1" firstDataRow="1" firstDataCol="1"/>
  <pivotFields count="3">
    <pivotField dataField="1" subtotalTop="0" showAll="0" defaultSubtotal="0"/>
    <pivotField axis="axisRow" allDrilled="1" subtotalTop="0" showAll="0" dataSourceSort="1" defaultSubtotal="0" defaultAttributeDrillState="1">
      <items count="10">
        <item x="0"/>
        <item x="1"/>
        <item x="2"/>
        <item x="3"/>
        <item x="4"/>
        <item x="5"/>
        <item x="6"/>
        <item x="7"/>
        <item x="8"/>
        <item x="9"/>
      </items>
    </pivotField>
    <pivotField allDrilled="1" subtotalTop="0" showAll="0" dataSourceSort="1" defaultSubtotal="0" defaultAttributeDrillState="1"/>
  </pivotFields>
  <rowFields count="1">
    <field x="1"/>
  </rowFields>
  <rowItems count="11">
    <i>
      <x/>
    </i>
    <i>
      <x v="1"/>
    </i>
    <i>
      <x v="2"/>
    </i>
    <i>
      <x v="3"/>
    </i>
    <i>
      <x v="4"/>
    </i>
    <i>
      <x v="5"/>
    </i>
    <i>
      <x v="6"/>
    </i>
    <i>
      <x v="7"/>
    </i>
    <i>
      <x v="8"/>
    </i>
    <i>
      <x v="9"/>
    </i>
    <i t="grand">
      <x/>
    </i>
  </rowItems>
  <colItems count="1">
    <i/>
  </colItems>
  <dataFields count="1">
    <dataField name="Sum of Pendaftar" fld="0" baseField="0" baseItem="0"/>
  </dataFields>
  <chartFormats count="1">
    <chartFormat chart="2" format="2" series="1">
      <pivotArea type="data" outline="0" fieldPosition="0">
        <references count="1">
          <reference field="4294967294" count="1" selected="0">
            <x v="0"/>
          </reference>
        </references>
      </pivotArea>
    </chartFormat>
  </chartFormats>
  <pivotHierarchies count="10">
    <pivotHierarchy multipleItemSelectionAllowed="1" dragToData="1"/>
    <pivotHierarchy dragToData="1"/>
    <pivotHierarchy multipleItemSelectionAllowed="1" dragToData="1">
      <members count="1" level="1">
        <member name="[Table1].[Pulau].&amp;[Sumatera]"/>
      </members>
    </pivotHierarchy>
    <pivotHierarchy dragToData="1"/>
    <pivotHierarchy dragToData="1"/>
    <pivotHierarchy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ook1.xlsx!Table1">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55ABA3E-6932-4465-B205-07B7183E88F1}"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rowHeaderCaption="Tahun">
  <location ref="E3:F8" firstHeaderRow="1" firstDataRow="1" firstDataCol="1"/>
  <pivotFields count="3">
    <pivotField dataField="1" subtotalTop="0" showAll="0" defaultSubtotal="0"/>
    <pivotField axis="axisRow" allDrilled="1" subtotalTop="0" showAll="0" dataSourceSort="1" defaultSubtotal="0" defaultAttributeDrillState="1">
      <items count="4">
        <item x="0"/>
        <item x="1"/>
        <item x="2"/>
        <item x="3"/>
      </items>
    </pivotField>
    <pivotField allDrilled="1" subtotalTop="0" showAll="0" dataSourceSort="1" defaultSubtotal="0" defaultAttributeDrillState="1"/>
  </pivotFields>
  <rowFields count="1">
    <field x="1"/>
  </rowFields>
  <rowItems count="5">
    <i>
      <x/>
    </i>
    <i>
      <x v="1"/>
    </i>
    <i>
      <x v="2"/>
    </i>
    <i>
      <x v="3"/>
    </i>
    <i t="grand">
      <x/>
    </i>
  </rowItems>
  <colItems count="1">
    <i/>
  </colItems>
  <dataFields count="1">
    <dataField name="Sum of Pendaftar" fld="0" baseField="0" baseItem="0"/>
  </dataFields>
  <chartFormats count="1">
    <chartFormat chart="3" format="2" series="1">
      <pivotArea type="data" outline="0" fieldPosition="0">
        <references count="1">
          <reference field="4294967294" count="1" selected="0">
            <x v="0"/>
          </reference>
        </references>
      </pivotArea>
    </chartFormat>
  </chartFormats>
  <pivotHierarchies count="10">
    <pivotHierarchy multipleItemSelectionAllowed="1" dragToData="1"/>
    <pivotHierarchy dragToData="1"/>
    <pivotHierarchy multipleItemSelectionAllowed="1" dragToData="1">
      <members count="1" level="1">
        <member name="[Table1].[Pulau].&amp;[Sumatera]"/>
      </members>
    </pivotHierarchy>
    <pivotHierarchy dragToData="1"/>
    <pivotHierarchy dragToData="1"/>
    <pivotHierarchy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ook1.xlsx!Table1">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02370DB-EAEA-43B0-A4F2-D34F583F3694}"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Provinsi">
  <location ref="B3:C13" firstHeaderRow="1" firstDataRow="1" firstDataCol="1"/>
  <pivotFields count="3">
    <pivotField axis="axisRow" allDrilled="1" subtotalTop="0" showAll="0" dataSourceSort="1" defaultSubtotal="0" defaultAttributeDrillState="1">
      <items count="9">
        <item x="0"/>
        <item x="1"/>
        <item x="2"/>
        <item x="3"/>
        <item x="4"/>
        <item x="5"/>
        <item x="6"/>
        <item x="7"/>
        <item x="8"/>
      </items>
    </pivotField>
    <pivotField dataField="1" subtotalTop="0" showAll="0" defaultSubtotal="0"/>
    <pivotField allDrilled="1" subtotalTop="0" showAll="0" dataSourceSort="1" defaultSubtotal="0" defaultAttributeDrillState="1"/>
  </pivotFields>
  <rowFields count="1">
    <field x="0"/>
  </rowFields>
  <rowItems count="10">
    <i>
      <x/>
    </i>
    <i>
      <x v="1"/>
    </i>
    <i>
      <x v="2"/>
    </i>
    <i>
      <x v="3"/>
    </i>
    <i>
      <x v="4"/>
    </i>
    <i>
      <x v="5"/>
    </i>
    <i>
      <x v="6"/>
    </i>
    <i>
      <x v="7"/>
    </i>
    <i>
      <x v="8"/>
    </i>
    <i t="grand">
      <x/>
    </i>
  </rowItems>
  <colItems count="1">
    <i/>
  </colItems>
  <dataFields count="1">
    <dataField name="Sum of Pendaftar" fld="1" baseField="0" baseItem="0"/>
  </dataFields>
  <pivotHierarchies count="10">
    <pivotHierarchy multipleItemSelectionAllowed="1" dragToData="1"/>
    <pivotHierarchy dragToData="1"/>
    <pivotHierarchy multipleItemSelectionAllowed="1" dragToData="1">
      <members count="1" level="1">
        <member name="[Table1].[Pulau].&amp;[Sumatera]"/>
      </members>
    </pivotHierarchy>
    <pivotHierarchy dragToData="1"/>
    <pivotHierarchy dragToData="1"/>
    <pivotHierarchy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ook1.xlsx!Table1">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147402B-32C0-4FCB-B080-9A6135479EC9}" name="PivotTable7"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jalur masuk">
  <location ref="B2:C6" firstHeaderRow="1" firstDataRow="1" firstDataCol="1"/>
  <pivotFields count="3">
    <pivotField dataField="1" subtotalTop="0" showAll="0" defaultSubtotal="0"/>
    <pivotField axis="axisRow" allDrilled="1" subtotalTop="0" showAll="0" dataSourceSort="1" defaultSubtotal="0" defaultAttributeDrillState="1">
      <items count="3">
        <item x="0"/>
        <item x="1"/>
        <item x="2"/>
      </items>
    </pivotField>
    <pivotField allDrilled="1" subtotalTop="0" showAll="0" dataSourceSort="1" defaultSubtotal="0" defaultAttributeDrillState="1"/>
  </pivotFields>
  <rowFields count="1">
    <field x="1"/>
  </rowFields>
  <rowItems count="4">
    <i>
      <x/>
    </i>
    <i>
      <x v="1"/>
    </i>
    <i>
      <x v="2"/>
    </i>
    <i t="grand">
      <x/>
    </i>
  </rowItems>
  <colItems count="1">
    <i/>
  </colItems>
  <dataFields count="1">
    <dataField name="Sum of Pendaftar" fld="0" baseField="0" baseItem="0"/>
  </dataFields>
  <pivotHierarchies count="10">
    <pivotHierarchy multipleItemSelectionAllowed="1" dragToData="1"/>
    <pivotHierarchy dragToData="1"/>
    <pivotHierarchy multipleItemSelectionAllowed="1" dragToData="1">
      <members count="1" level="1">
        <member name="[Table1].[Pulau].&amp;[Sumatera]"/>
      </members>
    </pivotHierarchy>
    <pivotHierarchy dragToData="1"/>
    <pivotHierarchy dragToData="1"/>
    <pivotHierarchy dragToData="1"/>
    <pivotHierarchy dragToRow="0" dragToCol="0" dragToPage="0" dragToData="1"/>
    <pivotHierarchy dragToRow="0" dragToCol="0" dragToPage="0" dragToData="1"/>
    <pivotHierarchy dragToData="1"/>
    <pivotHierarchy dragToData="1"/>
  </pivotHierarchies>
  <pivotTableStyleInfo name="PivotStyleMedium5"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ook1.xlsx!Table1">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lau" xr10:uid="{43B862E9-3B39-4DCA-89A0-D3E05BC077F1}" sourceName="[Table1].[Pulau]">
  <pivotTables>
    <pivotTable tabId="2" name="PivotTable1"/>
    <pivotTable tabId="2" name="PivotTable2"/>
    <pivotTable tabId="2" name="PivotTable3"/>
    <pivotTable tabId="2" name="PivotTable4"/>
    <pivotTable tabId="4" name="PivotTable7"/>
  </pivotTables>
  <data>
    <olap pivotCacheId="1867854536">
      <levels count="2">
        <level uniqueName="[Table1].[Pulau].[(All)]" sourceCaption="(All)" count="0"/>
        <level uniqueName="[Table1].[Pulau].[Pulau]" sourceCaption="Pulau" count="6">
          <ranges>
            <range startItem="0">
              <i n="[Table1].[Pulau].&amp;[Bali-Nusa Tenggara]" c="Bali-Nusa Tenggara"/>
              <i n="[Table1].[Pulau].&amp;[Jawa]" c="Jawa"/>
              <i n="[Table1].[Pulau].&amp;[Kalimantan]" c="Kalimantan"/>
              <i n="[Table1].[Pulau].&amp;[Maluku-Papua]" c="Maluku-Papua"/>
              <i n="[Table1].[Pulau].&amp;[Sulawesi]" c="Sulawesi"/>
              <i n="[Table1].[Pulau].&amp;[Sumatera]" c="Sumatera"/>
            </range>
          </ranges>
        </level>
      </levels>
      <selections count="1">
        <selection n="[Table1].[Pulau].&amp;[Sumatera]"/>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hun" xr10:uid="{6CFFAB10-DB44-4C73-B71E-31D735FE66BB}" sourceName="[Table1].[Tahun]">
  <pivotTables>
    <pivotTable tabId="2" name="PivotTable1"/>
    <pivotTable tabId="2" name="PivotTable2"/>
    <pivotTable tabId="2" name="PivotTable3"/>
    <pivotTable tabId="2" name="PivotTable4"/>
    <pivotTable tabId="4" name="PivotTable7"/>
  </pivotTables>
  <data>
    <olap pivotCacheId="1867854536">
      <levels count="2">
        <level uniqueName="[Table1].[Tahun].[(All)]" sourceCaption="(All)" count="0"/>
        <level uniqueName="[Table1].[Tahun].[Tahun]" sourceCaption="Tahun" count="4">
          <ranges>
            <range startItem="0">
              <i n="[Table1].[Tahun].&amp;[2015]" c="2015"/>
              <i n="[Table1].[Tahun].&amp;[2016]" c="2016"/>
              <i n="[Table1].[Tahun].&amp;[2017]" c="2017"/>
              <i n="[Table1].[Tahun].&amp;[2018]" c="2018"/>
            </range>
          </ranges>
        </level>
      </levels>
      <selections count="1">
        <selection n="[Table1].[Tahun].[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ulau 1" xr10:uid="{71EB981F-FDEE-4169-8D84-F9BB54BBEFCF}" cache="Slicer_Pulau" caption="Pulau" level="1" style="SlicerStyleDark1 2" rowHeight="241300"/>
  <slicer name="Tahun" xr10:uid="{4C3099B1-45EE-43FB-B8CA-D0F35DCC666A}" cache="Slicer_Tahun" caption="Tahun" level="1" style="SlicerStyleDark1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CDFB1A-71CB-4242-BADA-B9903B44C75B}" name="Table1" displayName="Table1" ref="A1:F203" totalsRowShown="0">
  <autoFilter ref="A1:F203" xr:uid="{1FA65163-9315-4761-99D5-2129F21CC7BA}"/>
  <tableColumns count="6">
    <tableColumn id="1" xr3:uid="{EA47CEA3-7CBE-45EB-B160-9FC77A38E770}" name="Tahun"/>
    <tableColumn id="2" xr3:uid="{6FD37BDF-4014-4DA1-8B7A-25918D0FDBB8}" name="Provinsi"/>
    <tableColumn id="3" xr3:uid="{C7EECEE5-CE41-48B8-85DD-7005EBFF90D0}" name="Pulau"/>
    <tableColumn id="4" xr3:uid="{C7DDAF13-38E5-42D4-B706-9FB6FBE688C4}" name="Fakultas"/>
    <tableColumn id="5" xr3:uid="{5D16A50A-7AC0-4D39-99A9-7686E67E7314}" name="Jalur Masuk"/>
    <tableColumn id="6" xr3:uid="{9C861ACA-D442-4211-8AB6-C08D37A51332}" name="Pendaft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2F72-D954-40F3-A6F2-0B0AF1DFA20C}">
  <sheetPr codeName="Sheet1"/>
  <dimension ref="B3:Q35"/>
  <sheetViews>
    <sheetView topLeftCell="A3" workbookViewId="0">
      <selection activeCell="F24" sqref="F24"/>
    </sheetView>
  </sheetViews>
  <sheetFormatPr defaultRowHeight="14.5" x14ac:dyDescent="0.35"/>
  <cols>
    <col min="2" max="2" width="23.54296875" bestFit="1" customWidth="1"/>
    <col min="3" max="3" width="15.54296875" bestFit="1" customWidth="1"/>
    <col min="5" max="5" width="10.7265625" bestFit="1" customWidth="1"/>
    <col min="6" max="6" width="15.54296875" bestFit="1" customWidth="1"/>
    <col min="8" max="8" width="20.54296875" bestFit="1" customWidth="1"/>
    <col min="9" max="9" width="15.54296875" bestFit="1" customWidth="1"/>
    <col min="11" max="11" width="12.90625" bestFit="1" customWidth="1"/>
    <col min="12" max="12" width="15.54296875" bestFit="1" customWidth="1"/>
    <col min="14" max="14" width="25.7265625" customWidth="1"/>
    <col min="15" max="15" width="17.08984375" customWidth="1"/>
    <col min="17" max="17" width="14.453125" customWidth="1"/>
    <col min="18" max="18" width="16.1796875" customWidth="1"/>
  </cols>
  <sheetData>
    <row r="3" spans="2:17" x14ac:dyDescent="0.35">
      <c r="B3" s="1" t="s">
        <v>1</v>
      </c>
      <c r="C3" t="s">
        <v>59</v>
      </c>
      <c r="E3" s="1" t="s">
        <v>0</v>
      </c>
      <c r="F3" t="s">
        <v>59</v>
      </c>
      <c r="H3" s="1" t="s">
        <v>3</v>
      </c>
      <c r="I3" t="s">
        <v>59</v>
      </c>
      <c r="K3" s="1" t="s">
        <v>60</v>
      </c>
      <c r="L3" t="s">
        <v>59</v>
      </c>
      <c r="N3" t="s">
        <v>1</v>
      </c>
      <c r="O3" t="str">
        <f t="shared" ref="O3:O35" si="0">C3</f>
        <v>Sum of Pendaftar</v>
      </c>
    </row>
    <row r="4" spans="2:17" x14ac:dyDescent="0.35">
      <c r="B4" s="2" t="s">
        <v>53</v>
      </c>
      <c r="C4" s="3">
        <v>0</v>
      </c>
      <c r="E4" s="2">
        <v>2015</v>
      </c>
      <c r="F4" s="3">
        <v>13216</v>
      </c>
      <c r="H4" s="2" t="s">
        <v>11</v>
      </c>
      <c r="I4" s="3">
        <v>7598</v>
      </c>
      <c r="K4" s="2" t="s">
        <v>21</v>
      </c>
      <c r="L4" s="5">
        <v>7.9051383399209481E-3</v>
      </c>
      <c r="N4" t="str">
        <f t="shared" ref="N4:N35" si="1">B4</f>
        <v>Bengkulu</v>
      </c>
      <c r="O4">
        <f t="shared" si="0"/>
        <v>0</v>
      </c>
      <c r="Q4" s="2"/>
    </row>
    <row r="5" spans="2:17" x14ac:dyDescent="0.35">
      <c r="B5" s="2" t="s">
        <v>57</v>
      </c>
      <c r="C5" s="3">
        <v>0</v>
      </c>
      <c r="E5" s="2">
        <v>2016</v>
      </c>
      <c r="F5" s="3">
        <v>21811</v>
      </c>
      <c r="H5" s="2" t="s">
        <v>10</v>
      </c>
      <c r="I5" s="3">
        <v>432</v>
      </c>
      <c r="K5" s="2" t="s">
        <v>9</v>
      </c>
      <c r="L5" s="5">
        <v>0.62571080124013689</v>
      </c>
      <c r="N5" t="str">
        <f t="shared" si="1"/>
        <v>Jambi</v>
      </c>
      <c r="O5">
        <f t="shared" si="0"/>
        <v>0</v>
      </c>
      <c r="Q5" s="2"/>
    </row>
    <row r="6" spans="2:17" x14ac:dyDescent="0.35">
      <c r="B6" s="2" t="s">
        <v>32</v>
      </c>
      <c r="C6" s="3">
        <v>2971</v>
      </c>
      <c r="E6" s="2">
        <v>2017</v>
      </c>
      <c r="F6" s="3">
        <v>27958</v>
      </c>
      <c r="H6" s="2" t="s">
        <v>19</v>
      </c>
      <c r="I6" s="3">
        <v>198</v>
      </c>
      <c r="K6" s="2" t="s">
        <v>14</v>
      </c>
      <c r="L6" s="5">
        <v>0.36638406041994209</v>
      </c>
      <c r="N6" t="str">
        <f t="shared" si="1"/>
        <v>Kepulauan Bangka Belitung</v>
      </c>
      <c r="O6">
        <f t="shared" si="0"/>
        <v>2971</v>
      </c>
      <c r="Q6" s="2"/>
    </row>
    <row r="7" spans="2:17" x14ac:dyDescent="0.35">
      <c r="B7" s="2" t="s">
        <v>34</v>
      </c>
      <c r="C7" s="3">
        <v>2402</v>
      </c>
      <c r="E7" s="2">
        <v>2018</v>
      </c>
      <c r="F7" s="3">
        <v>5072</v>
      </c>
      <c r="H7" s="2" t="s">
        <v>13</v>
      </c>
      <c r="I7" s="3">
        <v>235</v>
      </c>
      <c r="K7" s="2" t="s">
        <v>58</v>
      </c>
      <c r="L7" s="5">
        <v>1</v>
      </c>
      <c r="N7" t="str">
        <f t="shared" si="1"/>
        <v>Kepulauan Riau</v>
      </c>
      <c r="O7">
        <f t="shared" si="0"/>
        <v>2402</v>
      </c>
      <c r="Q7" s="2"/>
    </row>
    <row r="8" spans="2:17" x14ac:dyDescent="0.35">
      <c r="B8" s="2" t="s">
        <v>35</v>
      </c>
      <c r="C8" s="3">
        <v>1736</v>
      </c>
      <c r="E8" s="2" t="s">
        <v>58</v>
      </c>
      <c r="F8" s="3">
        <v>68057</v>
      </c>
      <c r="H8" s="2" t="s">
        <v>20</v>
      </c>
      <c r="I8" s="3">
        <v>14672</v>
      </c>
      <c r="N8" t="str">
        <f t="shared" si="1"/>
        <v>Lampung</v>
      </c>
      <c r="O8">
        <f t="shared" si="0"/>
        <v>1736</v>
      </c>
    </row>
    <row r="9" spans="2:17" x14ac:dyDescent="0.35">
      <c r="B9" s="2" t="s">
        <v>54</v>
      </c>
      <c r="C9" s="3">
        <v>0</v>
      </c>
      <c r="H9" s="2" t="s">
        <v>15</v>
      </c>
      <c r="I9" s="3">
        <v>5458</v>
      </c>
      <c r="K9" t="s">
        <v>60</v>
      </c>
      <c r="L9" t="str" vm="2">
        <f>CUBEMEMBER("ThisWorkbookDataModel","[Measures].[Sum of Pendaftar]")</f>
        <v>Sum of Pendaftar</v>
      </c>
      <c r="N9" t="str">
        <f t="shared" si="1"/>
        <v>Riau</v>
      </c>
      <c r="O9">
        <f t="shared" si="0"/>
        <v>0</v>
      </c>
    </row>
    <row r="10" spans="2:17" x14ac:dyDescent="0.35">
      <c r="B10" s="2" t="s">
        <v>48</v>
      </c>
      <c r="C10" s="3">
        <v>11451</v>
      </c>
      <c r="H10" s="2" t="s">
        <v>12</v>
      </c>
      <c r="I10" s="3">
        <v>8140</v>
      </c>
      <c r="K10" s="2" t="str" vm="5">
        <f>CUBEMEMBER("ThisWorkbookDataModel","[Table1].[Jalur Masuk].&amp;[Mandiri]")</f>
        <v>Mandiri</v>
      </c>
      <c r="L10" vm="9">
        <f>CUBEVALUE("ThisWorkbookDataModel",$K10,L$9,Slicer_Pulau)</f>
        <v>538</v>
      </c>
      <c r="N10" t="str">
        <f t="shared" si="1"/>
        <v>Sumatera Barat</v>
      </c>
      <c r="O10">
        <f t="shared" si="0"/>
        <v>11451</v>
      </c>
    </row>
    <row r="11" spans="2:17" x14ac:dyDescent="0.35">
      <c r="B11" s="2" t="s">
        <v>49</v>
      </c>
      <c r="C11" s="3">
        <v>42873</v>
      </c>
      <c r="H11" s="2" t="s">
        <v>16</v>
      </c>
      <c r="I11" s="3">
        <v>19439</v>
      </c>
      <c r="K11" s="2" t="str" vm="4">
        <f>CUBEMEMBER("ThisWorkbookDataModel","[Table1].[Jalur Masuk].&amp;[SNMPTN]")</f>
        <v>SNMPTN</v>
      </c>
      <c r="L11" vm="8">
        <f>CUBEVALUE("ThisWorkbookDataModel",$K11,L$9,Slicer_Pulau)</f>
        <v>42584</v>
      </c>
      <c r="N11" t="str">
        <f t="shared" si="1"/>
        <v>Sumatera Selatan</v>
      </c>
      <c r="O11">
        <f t="shared" si="0"/>
        <v>42873</v>
      </c>
    </row>
    <row r="12" spans="2:17" x14ac:dyDescent="0.35">
      <c r="B12" s="2" t="s">
        <v>50</v>
      </c>
      <c r="C12" s="3">
        <v>6624</v>
      </c>
      <c r="H12" s="2" t="s">
        <v>8</v>
      </c>
      <c r="I12" s="3">
        <v>1676</v>
      </c>
      <c r="K12" s="2" t="str" vm="3">
        <f>CUBEMEMBER("ThisWorkbookDataModel","[Table1].[Jalur Masuk].&amp;[UTBK]")</f>
        <v>UTBK</v>
      </c>
      <c r="L12" vm="7">
        <f>CUBEVALUE("ThisWorkbookDataModel",$K12,L$9,Slicer_Pulau)</f>
        <v>24935</v>
      </c>
      <c r="N12" t="str">
        <f t="shared" si="1"/>
        <v>Sumatera Utara</v>
      </c>
      <c r="O12">
        <f t="shared" si="0"/>
        <v>6624</v>
      </c>
    </row>
    <row r="13" spans="2:17" x14ac:dyDescent="0.35">
      <c r="B13" s="2" t="s">
        <v>58</v>
      </c>
      <c r="C13" s="3">
        <v>68057</v>
      </c>
      <c r="H13" s="2" t="s">
        <v>23</v>
      </c>
      <c r="I13" s="3">
        <v>10209</v>
      </c>
      <c r="K13" s="2" t="str" vm="1">
        <f>CUBEMEMBER("ThisWorkbookDataModel","[Table1].[Jalur Masuk].[All]","Grand Total")</f>
        <v>Grand Total</v>
      </c>
      <c r="L13" vm="6">
        <f>CUBEVALUE("ThisWorkbookDataModel",$K13,L$9,Slicer_Pulau)</f>
        <v>68057</v>
      </c>
      <c r="N13" t="str">
        <f t="shared" si="1"/>
        <v>Grand Total</v>
      </c>
      <c r="O13">
        <f t="shared" si="0"/>
        <v>68057</v>
      </c>
    </row>
    <row r="14" spans="2:17" x14ac:dyDescent="0.35">
      <c r="H14" s="2" t="s">
        <v>58</v>
      </c>
      <c r="I14" s="3">
        <v>68057</v>
      </c>
      <c r="N14">
        <f t="shared" si="1"/>
        <v>0</v>
      </c>
      <c r="O14">
        <f t="shared" si="0"/>
        <v>0</v>
      </c>
    </row>
    <row r="15" spans="2:17" x14ac:dyDescent="0.35">
      <c r="N15">
        <f t="shared" si="1"/>
        <v>0</v>
      </c>
      <c r="O15">
        <f t="shared" si="0"/>
        <v>0</v>
      </c>
    </row>
    <row r="16" spans="2:17" x14ac:dyDescent="0.35">
      <c r="N16">
        <f t="shared" si="1"/>
        <v>0</v>
      </c>
      <c r="O16">
        <f t="shared" si="0"/>
        <v>0</v>
      </c>
    </row>
    <row r="17" spans="14:15" x14ac:dyDescent="0.35">
      <c r="N17">
        <f t="shared" si="1"/>
        <v>0</v>
      </c>
      <c r="O17">
        <f t="shared" si="0"/>
        <v>0</v>
      </c>
    </row>
    <row r="18" spans="14:15" x14ac:dyDescent="0.35">
      <c r="N18">
        <f t="shared" si="1"/>
        <v>0</v>
      </c>
      <c r="O18">
        <f t="shared" si="0"/>
        <v>0</v>
      </c>
    </row>
    <row r="19" spans="14:15" x14ac:dyDescent="0.35">
      <c r="N19">
        <f t="shared" si="1"/>
        <v>0</v>
      </c>
      <c r="O19">
        <f t="shared" si="0"/>
        <v>0</v>
      </c>
    </row>
    <row r="20" spans="14:15" x14ac:dyDescent="0.35">
      <c r="N20">
        <f t="shared" si="1"/>
        <v>0</v>
      </c>
      <c r="O20">
        <f t="shared" si="0"/>
        <v>0</v>
      </c>
    </row>
    <row r="21" spans="14:15" x14ac:dyDescent="0.35">
      <c r="N21">
        <f t="shared" si="1"/>
        <v>0</v>
      </c>
      <c r="O21">
        <f t="shared" si="0"/>
        <v>0</v>
      </c>
    </row>
    <row r="22" spans="14:15" x14ac:dyDescent="0.35">
      <c r="N22">
        <f t="shared" si="1"/>
        <v>0</v>
      </c>
      <c r="O22">
        <f t="shared" si="0"/>
        <v>0</v>
      </c>
    </row>
    <row r="23" spans="14:15" x14ac:dyDescent="0.35">
      <c r="N23">
        <f t="shared" si="1"/>
        <v>0</v>
      </c>
      <c r="O23">
        <f t="shared" si="0"/>
        <v>0</v>
      </c>
    </row>
    <row r="24" spans="14:15" x14ac:dyDescent="0.35">
      <c r="N24">
        <f t="shared" si="1"/>
        <v>0</v>
      </c>
      <c r="O24">
        <f t="shared" si="0"/>
        <v>0</v>
      </c>
    </row>
    <row r="25" spans="14:15" x14ac:dyDescent="0.35">
      <c r="N25">
        <f t="shared" si="1"/>
        <v>0</v>
      </c>
      <c r="O25">
        <f t="shared" si="0"/>
        <v>0</v>
      </c>
    </row>
    <row r="26" spans="14:15" x14ac:dyDescent="0.35">
      <c r="N26">
        <f t="shared" si="1"/>
        <v>0</v>
      </c>
      <c r="O26">
        <f t="shared" si="0"/>
        <v>0</v>
      </c>
    </row>
    <row r="27" spans="14:15" x14ac:dyDescent="0.35">
      <c r="N27">
        <f t="shared" si="1"/>
        <v>0</v>
      </c>
      <c r="O27">
        <f t="shared" si="0"/>
        <v>0</v>
      </c>
    </row>
    <row r="28" spans="14:15" x14ac:dyDescent="0.35">
      <c r="N28">
        <f t="shared" si="1"/>
        <v>0</v>
      </c>
      <c r="O28">
        <f t="shared" si="0"/>
        <v>0</v>
      </c>
    </row>
    <row r="29" spans="14:15" x14ac:dyDescent="0.35">
      <c r="N29">
        <f t="shared" si="1"/>
        <v>0</v>
      </c>
      <c r="O29">
        <f t="shared" si="0"/>
        <v>0</v>
      </c>
    </row>
    <row r="30" spans="14:15" x14ac:dyDescent="0.35">
      <c r="N30">
        <f t="shared" si="1"/>
        <v>0</v>
      </c>
      <c r="O30">
        <f t="shared" si="0"/>
        <v>0</v>
      </c>
    </row>
    <row r="31" spans="14:15" x14ac:dyDescent="0.35">
      <c r="N31">
        <f t="shared" si="1"/>
        <v>0</v>
      </c>
      <c r="O31">
        <f t="shared" si="0"/>
        <v>0</v>
      </c>
    </row>
    <row r="32" spans="14:15" x14ac:dyDescent="0.35">
      <c r="N32">
        <f t="shared" si="1"/>
        <v>0</v>
      </c>
      <c r="O32">
        <f t="shared" si="0"/>
        <v>0</v>
      </c>
    </row>
    <row r="33" spans="14:15" x14ac:dyDescent="0.35">
      <c r="N33">
        <f t="shared" si="1"/>
        <v>0</v>
      </c>
      <c r="O33">
        <f t="shared" si="0"/>
        <v>0</v>
      </c>
    </row>
    <row r="34" spans="14:15" x14ac:dyDescent="0.35">
      <c r="N34">
        <f t="shared" si="1"/>
        <v>0</v>
      </c>
      <c r="O34">
        <f t="shared" si="0"/>
        <v>0</v>
      </c>
    </row>
    <row r="35" spans="14:15" x14ac:dyDescent="0.35">
      <c r="N35">
        <f t="shared" si="1"/>
        <v>0</v>
      </c>
      <c r="O35">
        <f t="shared" si="0"/>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0E1E-6E00-4DD4-88DF-BC11846EE166}">
  <sheetPr codeName="Sheet2"/>
  <dimension ref="A1:T26"/>
  <sheetViews>
    <sheetView workbookViewId="0">
      <selection activeCell="A11" sqref="A11"/>
    </sheetView>
  </sheetViews>
  <sheetFormatPr defaultRowHeight="14.5" x14ac:dyDescent="0.35"/>
  <cols>
    <col min="2" max="2" width="12.7265625" bestFit="1" customWidth="1"/>
    <col min="3" max="3" width="15.36328125" bestFit="1" customWidth="1"/>
  </cols>
  <sheetData>
    <row r="1" spans="1:20" x14ac:dyDescent="0.35">
      <c r="A1" s="4"/>
      <c r="B1" s="4"/>
      <c r="C1" s="4"/>
      <c r="D1" s="4"/>
      <c r="E1" s="4"/>
      <c r="F1" s="4"/>
      <c r="G1" s="4"/>
      <c r="H1" s="4"/>
      <c r="I1" s="4"/>
      <c r="J1" s="4"/>
      <c r="K1" s="4"/>
      <c r="L1" s="4"/>
      <c r="M1" s="4"/>
      <c r="N1" s="4"/>
      <c r="O1" s="4"/>
      <c r="P1" s="4"/>
      <c r="Q1" s="4"/>
      <c r="R1" s="4"/>
      <c r="S1" s="4"/>
      <c r="T1" s="4"/>
    </row>
    <row r="2" spans="1:20" x14ac:dyDescent="0.35">
      <c r="A2" s="4"/>
      <c r="B2" s="1" t="s">
        <v>60</v>
      </c>
      <c r="C2" t="s">
        <v>59</v>
      </c>
      <c r="D2" s="4"/>
      <c r="E2" s="4"/>
      <c r="F2" s="4"/>
      <c r="G2" s="4"/>
      <c r="H2" s="4"/>
      <c r="I2" s="4"/>
      <c r="J2" s="4"/>
      <c r="K2" s="4"/>
      <c r="L2" s="4"/>
      <c r="M2" s="4"/>
      <c r="N2" s="4"/>
      <c r="O2" s="4"/>
      <c r="P2" s="4"/>
      <c r="Q2" s="4"/>
      <c r="R2" s="4"/>
      <c r="S2" s="4"/>
      <c r="T2" s="4"/>
    </row>
    <row r="3" spans="1:20" x14ac:dyDescent="0.35">
      <c r="A3" s="4"/>
      <c r="B3" s="2" t="s">
        <v>21</v>
      </c>
      <c r="C3" s="3">
        <v>538</v>
      </c>
      <c r="D3" s="4"/>
      <c r="E3" s="4"/>
      <c r="F3" s="4"/>
      <c r="G3" s="4"/>
      <c r="H3" s="4"/>
      <c r="I3" s="4"/>
      <c r="J3" s="4"/>
      <c r="K3" s="4"/>
      <c r="L3" s="4"/>
      <c r="M3" s="4"/>
      <c r="N3" s="4"/>
      <c r="O3" s="4"/>
      <c r="P3" s="4"/>
      <c r="Q3" s="4"/>
      <c r="R3" s="4"/>
      <c r="S3" s="4"/>
      <c r="T3" s="4"/>
    </row>
    <row r="4" spans="1:20" x14ac:dyDescent="0.35">
      <c r="A4" s="4"/>
      <c r="B4" s="2" t="s">
        <v>9</v>
      </c>
      <c r="C4" s="3">
        <v>42584</v>
      </c>
      <c r="D4" s="4"/>
      <c r="E4" s="4"/>
      <c r="F4" s="4"/>
      <c r="G4" s="4"/>
      <c r="H4" s="4"/>
      <c r="I4" s="4"/>
      <c r="J4" s="4"/>
      <c r="K4" s="4"/>
      <c r="L4" s="4"/>
      <c r="M4" s="4"/>
      <c r="N4" s="4"/>
      <c r="O4" s="4"/>
      <c r="P4" s="4"/>
      <c r="Q4" s="4"/>
      <c r="R4" s="4"/>
      <c r="S4" s="4"/>
      <c r="T4" s="4"/>
    </row>
    <row r="5" spans="1:20" x14ac:dyDescent="0.35">
      <c r="A5" s="4"/>
      <c r="B5" s="2" t="s">
        <v>14</v>
      </c>
      <c r="C5" s="3">
        <v>24935</v>
      </c>
      <c r="D5" s="4"/>
      <c r="E5" s="4"/>
      <c r="F5" s="4"/>
      <c r="G5" s="4"/>
      <c r="H5" s="4"/>
      <c r="I5" s="4"/>
      <c r="J5" s="4"/>
      <c r="K5" s="4"/>
      <c r="L5" s="4"/>
      <c r="M5" s="4"/>
      <c r="N5" s="4"/>
      <c r="O5" s="4"/>
      <c r="P5" s="4"/>
      <c r="Q5" s="4"/>
      <c r="R5" s="4"/>
      <c r="S5" s="4"/>
      <c r="T5" s="4"/>
    </row>
    <row r="6" spans="1:20" x14ac:dyDescent="0.35">
      <c r="A6" s="4"/>
      <c r="B6" s="2" t="s">
        <v>58</v>
      </c>
      <c r="C6" s="3">
        <v>68057</v>
      </c>
      <c r="D6" s="4"/>
      <c r="E6" s="4"/>
      <c r="F6" s="4"/>
      <c r="G6" s="4"/>
      <c r="H6" s="4"/>
      <c r="I6" s="4"/>
      <c r="J6" s="4"/>
      <c r="K6" s="4"/>
      <c r="L6" s="4"/>
      <c r="M6" s="4"/>
      <c r="N6" s="4"/>
      <c r="O6" s="4"/>
      <c r="P6" s="4"/>
      <c r="Q6" s="4"/>
      <c r="R6" s="4"/>
      <c r="S6" s="4"/>
      <c r="T6" s="4"/>
    </row>
    <row r="7" spans="1:20" x14ac:dyDescent="0.35">
      <c r="A7" s="4"/>
      <c r="B7" s="4"/>
      <c r="C7" s="4"/>
      <c r="D7" s="4"/>
      <c r="E7" s="4"/>
      <c r="F7" s="4"/>
      <c r="G7" s="4"/>
      <c r="H7" s="4"/>
      <c r="I7" s="4"/>
      <c r="J7" s="4"/>
      <c r="K7" s="4"/>
      <c r="L7" s="4"/>
      <c r="M7" s="4"/>
      <c r="N7" s="4"/>
      <c r="O7" s="4"/>
      <c r="P7" s="4"/>
      <c r="Q7" s="4"/>
      <c r="R7" s="4"/>
      <c r="S7" s="4"/>
      <c r="T7" s="4"/>
    </row>
    <row r="8" spans="1:20" x14ac:dyDescent="0.35">
      <c r="A8" s="4"/>
      <c r="B8" s="4"/>
      <c r="C8" s="4"/>
      <c r="D8" s="4"/>
      <c r="E8" s="4"/>
      <c r="F8" s="4"/>
      <c r="G8" s="4"/>
      <c r="H8" s="4"/>
      <c r="I8" s="4"/>
      <c r="J8" s="4"/>
      <c r="K8" s="4"/>
      <c r="L8" s="4"/>
      <c r="M8" s="4"/>
      <c r="N8" s="4"/>
      <c r="O8" s="4"/>
      <c r="P8" s="4"/>
      <c r="Q8" s="4"/>
      <c r="R8" s="4"/>
      <c r="S8" s="4"/>
      <c r="T8" s="4"/>
    </row>
    <row r="9" spans="1:20" x14ac:dyDescent="0.35">
      <c r="A9" s="4"/>
      <c r="B9" s="4"/>
      <c r="C9" s="4"/>
      <c r="D9" s="4"/>
      <c r="E9" s="4"/>
      <c r="F9" s="4"/>
      <c r="G9" s="4"/>
      <c r="H9" s="4"/>
      <c r="I9" s="4"/>
      <c r="J9" s="4"/>
      <c r="K9" s="4"/>
      <c r="L9" s="4"/>
      <c r="M9" s="4"/>
      <c r="N9" s="4"/>
      <c r="O9" s="4"/>
      <c r="P9" s="4"/>
      <c r="Q9" s="4"/>
      <c r="R9" s="4"/>
      <c r="S9" s="4"/>
      <c r="T9" s="4"/>
    </row>
    <row r="10" spans="1:20" x14ac:dyDescent="0.35">
      <c r="A10" s="4"/>
      <c r="B10" s="4"/>
      <c r="C10" s="4"/>
      <c r="D10" s="4"/>
      <c r="E10" s="4"/>
      <c r="F10" s="4"/>
      <c r="G10" s="4"/>
      <c r="H10" s="4"/>
      <c r="I10" s="4"/>
      <c r="J10" s="4"/>
      <c r="K10" s="4"/>
      <c r="L10" s="4"/>
      <c r="M10" s="4"/>
      <c r="N10" s="4"/>
      <c r="O10" s="4"/>
      <c r="P10" s="4"/>
      <c r="Q10" s="4"/>
      <c r="R10" s="4"/>
      <c r="S10" s="4"/>
      <c r="T10" s="4"/>
    </row>
    <row r="11" spans="1:20" x14ac:dyDescent="0.35">
      <c r="A11" s="4"/>
      <c r="B11" s="4"/>
      <c r="C11" s="4"/>
      <c r="D11" s="4"/>
      <c r="E11" s="4"/>
      <c r="F11" s="4"/>
      <c r="G11" s="4"/>
      <c r="H11" s="4"/>
      <c r="I11" s="4"/>
      <c r="J11" s="4"/>
      <c r="K11" s="4"/>
      <c r="L11" s="4"/>
      <c r="M11" s="4"/>
      <c r="N11" s="4"/>
      <c r="O11" s="4"/>
      <c r="P11" s="4"/>
      <c r="Q11" s="4"/>
      <c r="R11" s="4"/>
      <c r="S11" s="4"/>
      <c r="T11" s="4"/>
    </row>
    <row r="12" spans="1:20" x14ac:dyDescent="0.35">
      <c r="A12" s="4"/>
      <c r="B12" s="4"/>
      <c r="C12" s="4"/>
      <c r="D12" s="4"/>
      <c r="E12" s="4"/>
      <c r="F12" s="4"/>
      <c r="G12" s="4"/>
      <c r="H12" s="4"/>
      <c r="I12" s="4"/>
      <c r="J12" s="4"/>
      <c r="K12" s="4"/>
      <c r="L12" s="4"/>
      <c r="M12" s="4"/>
      <c r="N12" s="4"/>
      <c r="O12" s="4"/>
      <c r="P12" s="4"/>
      <c r="Q12" s="4"/>
      <c r="R12" s="4"/>
      <c r="S12" s="4"/>
      <c r="T12" s="4"/>
    </row>
    <row r="13" spans="1:20" x14ac:dyDescent="0.35">
      <c r="A13" s="4"/>
      <c r="B13" s="4"/>
      <c r="C13" s="4"/>
      <c r="D13" s="4"/>
      <c r="E13" s="4"/>
      <c r="F13" s="4"/>
      <c r="G13" s="4"/>
      <c r="H13" s="4"/>
      <c r="I13" s="4"/>
      <c r="J13" s="4"/>
      <c r="K13" s="4"/>
      <c r="L13" s="4"/>
      <c r="M13" s="4"/>
      <c r="N13" s="4"/>
      <c r="O13" s="4"/>
      <c r="P13" s="4"/>
      <c r="Q13" s="4"/>
      <c r="R13" s="4"/>
      <c r="S13" s="4"/>
      <c r="T13" s="4"/>
    </row>
    <row r="14" spans="1:20" x14ac:dyDescent="0.35">
      <c r="A14" s="4"/>
      <c r="B14" s="4"/>
      <c r="C14" s="4"/>
      <c r="D14" s="4"/>
      <c r="E14" s="4"/>
      <c r="F14" s="4"/>
      <c r="G14" s="4"/>
      <c r="H14" s="4"/>
      <c r="I14" s="4"/>
      <c r="J14" s="4"/>
      <c r="K14" s="4"/>
      <c r="L14" s="4"/>
      <c r="M14" s="4"/>
      <c r="N14" s="4"/>
      <c r="O14" s="4"/>
      <c r="P14" s="4"/>
      <c r="Q14" s="4"/>
      <c r="R14" s="4"/>
      <c r="S14" s="4"/>
      <c r="T14" s="4"/>
    </row>
    <row r="15" spans="1:20" x14ac:dyDescent="0.35">
      <c r="A15" s="4"/>
      <c r="B15" s="4"/>
      <c r="C15" s="4"/>
      <c r="D15" s="4"/>
      <c r="E15" s="4"/>
      <c r="F15" s="4"/>
      <c r="G15" s="4"/>
      <c r="H15" s="4"/>
      <c r="I15" s="4"/>
      <c r="J15" s="4"/>
      <c r="K15" s="4"/>
      <c r="L15" s="4"/>
      <c r="M15" s="4"/>
      <c r="N15" s="4"/>
      <c r="O15" s="4"/>
      <c r="P15" s="4"/>
      <c r="Q15" s="4"/>
      <c r="R15" s="4"/>
      <c r="S15" s="4"/>
      <c r="T15" s="4"/>
    </row>
    <row r="16" spans="1:20" x14ac:dyDescent="0.35">
      <c r="A16" s="4"/>
      <c r="B16" s="4"/>
      <c r="C16" s="4"/>
      <c r="D16" s="4"/>
      <c r="E16" s="4"/>
      <c r="F16" s="4"/>
      <c r="G16" s="4"/>
      <c r="H16" s="4"/>
      <c r="I16" s="4"/>
      <c r="J16" s="4"/>
      <c r="K16" s="4"/>
      <c r="L16" s="4"/>
      <c r="M16" s="4"/>
      <c r="N16" s="4"/>
      <c r="O16" s="4"/>
      <c r="P16" s="4"/>
      <c r="Q16" s="4"/>
      <c r="R16" s="4"/>
      <c r="S16" s="4"/>
      <c r="T16" s="4"/>
    </row>
    <row r="17" spans="1:20" x14ac:dyDescent="0.35">
      <c r="A17" s="4"/>
      <c r="B17" s="4"/>
      <c r="C17" s="4"/>
      <c r="D17" s="4"/>
      <c r="E17" s="4"/>
      <c r="F17" s="4"/>
      <c r="G17" s="4"/>
      <c r="H17" s="4"/>
      <c r="I17" s="4"/>
      <c r="J17" s="4"/>
      <c r="K17" s="4"/>
      <c r="L17" s="4"/>
      <c r="M17" s="4"/>
      <c r="N17" s="4"/>
      <c r="O17" s="4"/>
      <c r="P17" s="4"/>
      <c r="Q17" s="4"/>
      <c r="R17" s="4"/>
      <c r="S17" s="4"/>
      <c r="T17" s="4"/>
    </row>
    <row r="18" spans="1:20" x14ac:dyDescent="0.35">
      <c r="A18" s="4"/>
      <c r="B18" s="4"/>
      <c r="C18" s="4"/>
      <c r="D18" s="4"/>
      <c r="E18" s="4"/>
      <c r="F18" s="4"/>
      <c r="G18" s="4"/>
      <c r="H18" s="4"/>
      <c r="I18" s="4"/>
      <c r="J18" s="4"/>
      <c r="K18" s="4"/>
      <c r="L18" s="4"/>
      <c r="M18" s="4"/>
      <c r="N18" s="4"/>
      <c r="O18" s="4"/>
      <c r="P18" s="4"/>
      <c r="Q18" s="4"/>
      <c r="R18" s="4"/>
      <c r="S18" s="4"/>
      <c r="T18" s="4"/>
    </row>
    <row r="19" spans="1:20" x14ac:dyDescent="0.35">
      <c r="A19" s="4"/>
      <c r="B19" s="4"/>
      <c r="C19" s="4"/>
      <c r="D19" s="4"/>
      <c r="E19" s="4"/>
      <c r="F19" s="4"/>
      <c r="G19" s="4"/>
      <c r="H19" s="4"/>
      <c r="I19" s="4"/>
      <c r="J19" s="4"/>
      <c r="K19" s="4"/>
      <c r="L19" s="4"/>
      <c r="M19" s="4"/>
      <c r="N19" s="4"/>
      <c r="O19" s="4"/>
      <c r="P19" s="4"/>
      <c r="Q19" s="4"/>
      <c r="R19" s="4"/>
      <c r="S19" s="4"/>
      <c r="T19" s="4"/>
    </row>
    <row r="20" spans="1:20" x14ac:dyDescent="0.35">
      <c r="A20" s="4"/>
      <c r="B20" s="4"/>
      <c r="C20" s="4"/>
      <c r="D20" s="4"/>
      <c r="E20" s="4"/>
      <c r="F20" s="4"/>
      <c r="G20" s="4"/>
      <c r="H20" s="4"/>
      <c r="I20" s="4"/>
      <c r="J20" s="4"/>
      <c r="K20" s="4"/>
      <c r="L20" s="4"/>
      <c r="M20" s="4"/>
      <c r="N20" s="4"/>
      <c r="O20" s="4"/>
      <c r="P20" s="4"/>
      <c r="Q20" s="4"/>
      <c r="R20" s="4"/>
      <c r="S20" s="4"/>
      <c r="T20" s="4"/>
    </row>
    <row r="21" spans="1:20" x14ac:dyDescent="0.35">
      <c r="A21" s="4"/>
      <c r="B21" s="4"/>
      <c r="C21" s="4"/>
      <c r="D21" s="4"/>
      <c r="E21" s="4"/>
      <c r="F21" s="4"/>
      <c r="G21" s="4"/>
      <c r="H21" s="4"/>
      <c r="I21" s="4"/>
      <c r="J21" s="4"/>
      <c r="K21" s="4"/>
      <c r="L21" s="4"/>
      <c r="M21" s="4"/>
      <c r="N21" s="4"/>
      <c r="O21" s="4"/>
      <c r="P21" s="4"/>
      <c r="Q21" s="4"/>
      <c r="R21" s="4"/>
      <c r="S21" s="4"/>
      <c r="T21" s="4"/>
    </row>
    <row r="22" spans="1:20" x14ac:dyDescent="0.35">
      <c r="A22" s="4"/>
      <c r="B22" s="4"/>
      <c r="C22" s="4"/>
      <c r="D22" s="4"/>
      <c r="E22" s="4"/>
      <c r="F22" s="4"/>
      <c r="G22" s="4"/>
      <c r="H22" s="4"/>
      <c r="I22" s="4"/>
      <c r="J22" s="4"/>
      <c r="K22" s="4"/>
      <c r="L22" s="4"/>
      <c r="M22" s="4"/>
      <c r="N22" s="4"/>
      <c r="O22" s="4"/>
      <c r="P22" s="4"/>
      <c r="Q22" s="4"/>
      <c r="R22" s="4"/>
      <c r="S22" s="4"/>
      <c r="T22" s="4"/>
    </row>
    <row r="23" spans="1:20" x14ac:dyDescent="0.35">
      <c r="A23" s="4"/>
      <c r="B23" s="4"/>
      <c r="C23" s="4"/>
      <c r="D23" s="4"/>
      <c r="E23" s="4"/>
      <c r="F23" s="4"/>
      <c r="G23" s="4"/>
      <c r="H23" s="4"/>
      <c r="I23" s="4"/>
      <c r="J23" s="4"/>
      <c r="K23" s="4"/>
      <c r="L23" s="4"/>
      <c r="M23" s="4"/>
      <c r="N23" s="4"/>
      <c r="O23" s="4"/>
      <c r="P23" s="4"/>
      <c r="Q23" s="4"/>
      <c r="R23" s="4"/>
      <c r="S23" s="4"/>
      <c r="T23" s="4"/>
    </row>
    <row r="24" spans="1:20" x14ac:dyDescent="0.35">
      <c r="A24" s="4"/>
      <c r="B24" s="4"/>
      <c r="C24" s="4"/>
      <c r="D24" s="4"/>
      <c r="E24" s="4"/>
      <c r="F24" s="4"/>
      <c r="G24" s="4"/>
      <c r="H24" s="4"/>
      <c r="I24" s="4"/>
      <c r="J24" s="4"/>
      <c r="K24" s="4"/>
      <c r="L24" s="4"/>
      <c r="M24" s="4"/>
      <c r="N24" s="4"/>
      <c r="O24" s="4"/>
      <c r="P24" s="4"/>
      <c r="Q24" s="4"/>
      <c r="R24" s="4"/>
      <c r="S24" s="4"/>
      <c r="T24" s="4"/>
    </row>
    <row r="25" spans="1:20" x14ac:dyDescent="0.35">
      <c r="A25" s="4"/>
      <c r="B25" s="4"/>
      <c r="C25" s="4"/>
      <c r="D25" s="4"/>
      <c r="E25" s="4"/>
      <c r="F25" s="4"/>
      <c r="G25" s="4"/>
      <c r="H25" s="4"/>
      <c r="I25" s="4"/>
      <c r="J25" s="4"/>
      <c r="K25" s="4"/>
      <c r="L25" s="4"/>
      <c r="M25" s="4"/>
      <c r="N25" s="4"/>
      <c r="O25" s="4"/>
      <c r="P25" s="4"/>
      <c r="Q25" s="4"/>
      <c r="R25" s="4"/>
      <c r="S25" s="4"/>
      <c r="T25" s="4"/>
    </row>
    <row r="26" spans="1:20" x14ac:dyDescent="0.35">
      <c r="A26" s="4"/>
      <c r="B26" s="4"/>
      <c r="C26" s="4"/>
      <c r="D26" s="4"/>
      <c r="E26" s="4"/>
      <c r="F26" s="4"/>
      <c r="G26" s="4"/>
      <c r="H26" s="4"/>
      <c r="I26" s="4"/>
      <c r="J26" s="4"/>
      <c r="K26" s="4"/>
      <c r="L26" s="4"/>
      <c r="M26" s="4"/>
      <c r="N26" s="4"/>
      <c r="O26" s="4"/>
      <c r="P26" s="4"/>
      <c r="Q26" s="4"/>
      <c r="R26" s="4"/>
      <c r="S26" s="4"/>
      <c r="T26" s="4"/>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065EF-B5F8-497D-81E3-821523BD24EC}">
  <dimension ref="A1:F194"/>
  <sheetViews>
    <sheetView tabSelected="1" workbookViewId="0">
      <selection activeCell="J23" sqref="J23"/>
    </sheetView>
  </sheetViews>
  <sheetFormatPr defaultRowHeight="14.5" x14ac:dyDescent="0.35"/>
  <sheetData>
    <row r="1" spans="1:6" x14ac:dyDescent="0.35">
      <c r="A1" s="6" t="s">
        <v>0</v>
      </c>
      <c r="B1" s="6" t="s">
        <v>1</v>
      </c>
      <c r="C1" s="6" t="s">
        <v>2</v>
      </c>
      <c r="D1" s="6" t="s">
        <v>3</v>
      </c>
      <c r="E1" s="6" t="s">
        <v>4</v>
      </c>
      <c r="F1" s="6" t="s">
        <v>5</v>
      </c>
    </row>
    <row r="2" spans="1:6" x14ac:dyDescent="0.35">
      <c r="A2" s="6">
        <v>2015</v>
      </c>
      <c r="B2" s="2" t="s">
        <v>6</v>
      </c>
      <c r="C2" s="2" t="s">
        <v>7</v>
      </c>
      <c r="D2" s="2" t="s">
        <v>8</v>
      </c>
      <c r="E2" s="2" t="s">
        <v>9</v>
      </c>
      <c r="F2" s="7">
        <v>12874</v>
      </c>
    </row>
    <row r="3" spans="1:6" x14ac:dyDescent="0.35">
      <c r="A3" s="6">
        <v>2015</v>
      </c>
      <c r="B3" s="2" t="s">
        <v>6</v>
      </c>
      <c r="C3" s="2" t="s">
        <v>7</v>
      </c>
      <c r="D3" s="2" t="s">
        <v>10</v>
      </c>
      <c r="E3" s="2" t="s">
        <v>9</v>
      </c>
      <c r="F3" s="7">
        <v>2457</v>
      </c>
    </row>
    <row r="4" spans="1:6" x14ac:dyDescent="0.35">
      <c r="A4" s="6">
        <v>2016</v>
      </c>
      <c r="B4" s="2" t="s">
        <v>6</v>
      </c>
      <c r="C4" s="2" t="s">
        <v>7</v>
      </c>
      <c r="D4" s="2" t="s">
        <v>11</v>
      </c>
      <c r="E4" s="2" t="s">
        <v>9</v>
      </c>
      <c r="F4" s="7">
        <v>453</v>
      </c>
    </row>
    <row r="5" spans="1:6" x14ac:dyDescent="0.35">
      <c r="A5" s="6">
        <v>2016</v>
      </c>
      <c r="B5" s="2" t="s">
        <v>6</v>
      </c>
      <c r="C5" s="2" t="s">
        <v>7</v>
      </c>
      <c r="D5" s="2" t="s">
        <v>12</v>
      </c>
      <c r="E5" s="2" t="s">
        <v>9</v>
      </c>
      <c r="F5" s="7">
        <v>321</v>
      </c>
    </row>
    <row r="6" spans="1:6" x14ac:dyDescent="0.35">
      <c r="A6" s="6">
        <v>2017</v>
      </c>
      <c r="B6" s="2" t="s">
        <v>6</v>
      </c>
      <c r="C6" s="2" t="s">
        <v>7</v>
      </c>
      <c r="D6" s="2" t="s">
        <v>11</v>
      </c>
      <c r="E6" s="2" t="s">
        <v>9</v>
      </c>
      <c r="F6" s="7">
        <v>154</v>
      </c>
    </row>
    <row r="7" spans="1:6" x14ac:dyDescent="0.35">
      <c r="A7" s="6">
        <v>2017</v>
      </c>
      <c r="B7" s="2" t="s">
        <v>6</v>
      </c>
      <c r="C7" s="2" t="s">
        <v>7</v>
      </c>
      <c r="D7" s="2" t="s">
        <v>13</v>
      </c>
      <c r="E7" s="2" t="s">
        <v>14</v>
      </c>
      <c r="F7" s="7">
        <v>72</v>
      </c>
    </row>
    <row r="8" spans="1:6" x14ac:dyDescent="0.35">
      <c r="A8" s="6">
        <v>2018</v>
      </c>
      <c r="B8" s="2" t="s">
        <v>6</v>
      </c>
      <c r="C8" s="2" t="s">
        <v>7</v>
      </c>
      <c r="D8" s="2" t="s">
        <v>15</v>
      </c>
      <c r="E8" s="2" t="s">
        <v>9</v>
      </c>
      <c r="F8" s="7">
        <v>965</v>
      </c>
    </row>
    <row r="9" spans="1:6" x14ac:dyDescent="0.35">
      <c r="A9" s="6">
        <v>2018</v>
      </c>
      <c r="B9" s="2" t="s">
        <v>6</v>
      </c>
      <c r="C9" s="2" t="s">
        <v>7</v>
      </c>
      <c r="D9" s="2" t="s">
        <v>16</v>
      </c>
      <c r="E9" s="2" t="s">
        <v>9</v>
      </c>
      <c r="F9" s="7">
        <v>808</v>
      </c>
    </row>
    <row r="10" spans="1:6" x14ac:dyDescent="0.35">
      <c r="A10" s="6">
        <v>2015</v>
      </c>
      <c r="B10" s="2" t="s">
        <v>17</v>
      </c>
      <c r="C10" s="2" t="s">
        <v>18</v>
      </c>
      <c r="D10" s="2" t="s">
        <v>19</v>
      </c>
      <c r="E10" s="2" t="s">
        <v>9</v>
      </c>
      <c r="F10" s="7">
        <v>2001</v>
      </c>
    </row>
    <row r="11" spans="1:6" x14ac:dyDescent="0.35">
      <c r="A11" s="6">
        <v>2015</v>
      </c>
      <c r="B11" s="2" t="s">
        <v>17</v>
      </c>
      <c r="C11" s="2" t="s">
        <v>18</v>
      </c>
      <c r="D11" s="2" t="s">
        <v>20</v>
      </c>
      <c r="E11" s="2" t="s">
        <v>14</v>
      </c>
      <c r="F11" s="7">
        <v>255</v>
      </c>
    </row>
    <row r="12" spans="1:6" x14ac:dyDescent="0.35">
      <c r="A12" s="6">
        <v>2016</v>
      </c>
      <c r="B12" s="2" t="s">
        <v>17</v>
      </c>
      <c r="C12" s="2" t="s">
        <v>18</v>
      </c>
      <c r="D12" s="2" t="s">
        <v>8</v>
      </c>
      <c r="E12" s="2" t="s">
        <v>21</v>
      </c>
      <c r="F12" s="7">
        <v>1269</v>
      </c>
    </row>
    <row r="13" spans="1:6" x14ac:dyDescent="0.35">
      <c r="A13" s="6">
        <v>2016</v>
      </c>
      <c r="B13" s="2" t="s">
        <v>17</v>
      </c>
      <c r="C13" s="2" t="s">
        <v>18</v>
      </c>
      <c r="D13" s="2" t="s">
        <v>10</v>
      </c>
      <c r="E13" s="2" t="s">
        <v>14</v>
      </c>
      <c r="F13" s="7">
        <v>25</v>
      </c>
    </row>
    <row r="14" spans="1:6" x14ac:dyDescent="0.35">
      <c r="A14" s="6">
        <v>2017</v>
      </c>
      <c r="B14" s="2" t="s">
        <v>17</v>
      </c>
      <c r="C14" s="2" t="s">
        <v>18</v>
      </c>
      <c r="D14" s="2" t="s">
        <v>11</v>
      </c>
      <c r="E14" s="2" t="s">
        <v>14</v>
      </c>
      <c r="F14" s="7">
        <v>35</v>
      </c>
    </row>
    <row r="15" spans="1:6" x14ac:dyDescent="0.35">
      <c r="A15" s="6">
        <v>2017</v>
      </c>
      <c r="B15" s="2" t="s">
        <v>17</v>
      </c>
      <c r="C15" s="2" t="s">
        <v>18</v>
      </c>
      <c r="D15" s="2" t="s">
        <v>15</v>
      </c>
      <c r="E15" s="2" t="s">
        <v>14</v>
      </c>
      <c r="F15" s="7">
        <v>6</v>
      </c>
    </row>
    <row r="16" spans="1:6" x14ac:dyDescent="0.35">
      <c r="A16" s="6">
        <v>2018</v>
      </c>
      <c r="B16" s="2" t="s">
        <v>17</v>
      </c>
      <c r="C16" s="2" t="s">
        <v>18</v>
      </c>
      <c r="D16" s="2" t="s">
        <v>16</v>
      </c>
      <c r="E16" s="2" t="s">
        <v>14</v>
      </c>
      <c r="F16" s="7">
        <v>12939</v>
      </c>
    </row>
    <row r="17" spans="1:6" x14ac:dyDescent="0.35">
      <c r="A17" s="6">
        <v>2018</v>
      </c>
      <c r="B17" s="2" t="s">
        <v>22</v>
      </c>
      <c r="C17" s="2" t="s">
        <v>7</v>
      </c>
      <c r="D17" s="2" t="s">
        <v>19</v>
      </c>
      <c r="E17" s="2" t="s">
        <v>14</v>
      </c>
      <c r="F17" s="7">
        <v>114</v>
      </c>
    </row>
    <row r="18" spans="1:6" x14ac:dyDescent="0.35">
      <c r="A18" s="6">
        <v>2015</v>
      </c>
      <c r="B18" s="2" t="s">
        <v>22</v>
      </c>
      <c r="C18" s="2" t="s">
        <v>7</v>
      </c>
      <c r="D18" s="2" t="s">
        <v>23</v>
      </c>
      <c r="E18" s="2" t="s">
        <v>14</v>
      </c>
      <c r="F18" s="7">
        <v>239</v>
      </c>
    </row>
    <row r="19" spans="1:6" x14ac:dyDescent="0.35">
      <c r="A19" s="6">
        <v>2015</v>
      </c>
      <c r="B19" s="2" t="s">
        <v>22</v>
      </c>
      <c r="C19" s="2" t="s">
        <v>7</v>
      </c>
      <c r="D19" s="2" t="s">
        <v>20</v>
      </c>
      <c r="E19" s="2" t="s">
        <v>14</v>
      </c>
      <c r="F19" s="7">
        <v>235</v>
      </c>
    </row>
    <row r="20" spans="1:6" x14ac:dyDescent="0.35">
      <c r="A20" s="6">
        <v>2016</v>
      </c>
      <c r="B20" s="2" t="s">
        <v>22</v>
      </c>
      <c r="C20" s="2" t="s">
        <v>7</v>
      </c>
      <c r="D20" s="2" t="s">
        <v>8</v>
      </c>
      <c r="E20" s="2" t="s">
        <v>9</v>
      </c>
      <c r="F20" s="7">
        <v>2343</v>
      </c>
    </row>
    <row r="21" spans="1:6" x14ac:dyDescent="0.35">
      <c r="A21" s="6">
        <v>2016</v>
      </c>
      <c r="B21" s="2" t="s">
        <v>22</v>
      </c>
      <c r="C21" s="2" t="s">
        <v>7</v>
      </c>
      <c r="D21" s="2" t="s">
        <v>10</v>
      </c>
      <c r="E21" s="2" t="s">
        <v>9</v>
      </c>
      <c r="F21" s="7">
        <v>9753</v>
      </c>
    </row>
    <row r="22" spans="1:6" x14ac:dyDescent="0.35">
      <c r="A22" s="6">
        <v>2017</v>
      </c>
      <c r="B22" s="2" t="s">
        <v>22</v>
      </c>
      <c r="C22" s="2" t="s">
        <v>7</v>
      </c>
      <c r="D22" s="2" t="s">
        <v>11</v>
      </c>
      <c r="E22" s="2" t="s">
        <v>14</v>
      </c>
      <c r="F22" s="7">
        <v>1698</v>
      </c>
    </row>
    <row r="23" spans="1:6" x14ac:dyDescent="0.35">
      <c r="A23" s="6">
        <v>2017</v>
      </c>
      <c r="B23" s="2" t="s">
        <v>22</v>
      </c>
      <c r="C23" s="2" t="s">
        <v>7</v>
      </c>
      <c r="D23" s="2" t="s">
        <v>12</v>
      </c>
      <c r="E23" s="2" t="s">
        <v>9</v>
      </c>
      <c r="F23" s="7">
        <v>12818</v>
      </c>
    </row>
    <row r="24" spans="1:6" x14ac:dyDescent="0.35">
      <c r="A24" s="6">
        <v>2018</v>
      </c>
      <c r="B24" s="2" t="s">
        <v>22</v>
      </c>
      <c r="C24" s="2" t="s">
        <v>7</v>
      </c>
      <c r="D24" s="2" t="s">
        <v>24</v>
      </c>
      <c r="E24" s="2" t="s">
        <v>14</v>
      </c>
      <c r="F24" s="7">
        <v>5001</v>
      </c>
    </row>
    <row r="25" spans="1:6" x14ac:dyDescent="0.35">
      <c r="A25" s="6">
        <v>2018</v>
      </c>
      <c r="B25" s="2" t="s">
        <v>22</v>
      </c>
      <c r="C25" s="2" t="s">
        <v>7</v>
      </c>
      <c r="D25" s="2" t="s">
        <v>13</v>
      </c>
      <c r="E25" s="2" t="s">
        <v>21</v>
      </c>
      <c r="F25" s="7">
        <v>7267</v>
      </c>
    </row>
    <row r="26" spans="1:6" x14ac:dyDescent="0.35">
      <c r="A26" s="6">
        <v>2015</v>
      </c>
      <c r="B26" s="2" t="s">
        <v>22</v>
      </c>
      <c r="C26" s="2" t="s">
        <v>7</v>
      </c>
      <c r="D26" s="2" t="s">
        <v>15</v>
      </c>
      <c r="E26" s="2" t="s">
        <v>21</v>
      </c>
      <c r="F26" s="7">
        <v>17787</v>
      </c>
    </row>
    <row r="27" spans="1:6" x14ac:dyDescent="0.35">
      <c r="A27" s="6">
        <v>2015</v>
      </c>
      <c r="B27" s="2" t="s">
        <v>22</v>
      </c>
      <c r="C27" s="2" t="s">
        <v>7</v>
      </c>
      <c r="D27" s="2" t="s">
        <v>16</v>
      </c>
      <c r="E27" s="2" t="s">
        <v>21</v>
      </c>
      <c r="F27" s="7">
        <v>17886</v>
      </c>
    </row>
    <row r="28" spans="1:6" x14ac:dyDescent="0.35">
      <c r="A28" s="6">
        <v>2016</v>
      </c>
      <c r="B28" s="2" t="s">
        <v>25</v>
      </c>
      <c r="C28" s="2" t="s">
        <v>7</v>
      </c>
      <c r="D28" s="2" t="s">
        <v>19</v>
      </c>
      <c r="E28" s="2" t="s">
        <v>21</v>
      </c>
      <c r="F28" s="7">
        <v>102076</v>
      </c>
    </row>
    <row r="29" spans="1:6" x14ac:dyDescent="0.35">
      <c r="A29" s="6">
        <v>2016</v>
      </c>
      <c r="B29" s="2" t="s">
        <v>25</v>
      </c>
      <c r="C29" s="2" t="s">
        <v>7</v>
      </c>
      <c r="D29" s="2" t="s">
        <v>23</v>
      </c>
      <c r="E29" s="2" t="s">
        <v>21</v>
      </c>
      <c r="F29" s="7">
        <v>3082</v>
      </c>
    </row>
    <row r="30" spans="1:6" x14ac:dyDescent="0.35">
      <c r="A30" s="6">
        <v>2017</v>
      </c>
      <c r="B30" s="2" t="s">
        <v>25</v>
      </c>
      <c r="C30" s="2" t="s">
        <v>7</v>
      </c>
      <c r="D30" s="2" t="s">
        <v>20</v>
      </c>
      <c r="E30" s="2" t="s">
        <v>21</v>
      </c>
      <c r="F30" s="7">
        <v>2845</v>
      </c>
    </row>
    <row r="31" spans="1:6" x14ac:dyDescent="0.35">
      <c r="A31" s="6">
        <v>2017</v>
      </c>
      <c r="B31" s="2" t="s">
        <v>25</v>
      </c>
      <c r="C31" s="2" t="s">
        <v>7</v>
      </c>
      <c r="D31" s="2" t="s">
        <v>8</v>
      </c>
      <c r="E31" s="2" t="s">
        <v>21</v>
      </c>
      <c r="F31" s="7">
        <v>1052</v>
      </c>
    </row>
    <row r="32" spans="1:6" x14ac:dyDescent="0.35">
      <c r="A32" s="6">
        <v>2018</v>
      </c>
      <c r="B32" s="2" t="s">
        <v>25</v>
      </c>
      <c r="C32" s="2" t="s">
        <v>7</v>
      </c>
      <c r="D32" s="2" t="s">
        <v>10</v>
      </c>
      <c r="E32" s="2" t="s">
        <v>9</v>
      </c>
      <c r="F32" s="7">
        <v>8412</v>
      </c>
    </row>
    <row r="33" spans="1:6" x14ac:dyDescent="0.35">
      <c r="A33" s="6">
        <v>2018</v>
      </c>
      <c r="B33" s="2" t="s">
        <v>25</v>
      </c>
      <c r="C33" s="2" t="s">
        <v>7</v>
      </c>
      <c r="D33" s="2" t="s">
        <v>11</v>
      </c>
      <c r="E33" s="2" t="s">
        <v>9</v>
      </c>
      <c r="F33" s="7">
        <v>7336</v>
      </c>
    </row>
    <row r="34" spans="1:6" x14ac:dyDescent="0.35">
      <c r="A34" s="6">
        <v>2015</v>
      </c>
      <c r="B34" s="2" t="s">
        <v>25</v>
      </c>
      <c r="C34" s="2" t="s">
        <v>7</v>
      </c>
      <c r="D34" s="2" t="s">
        <v>12</v>
      </c>
      <c r="E34" s="2" t="s">
        <v>9</v>
      </c>
      <c r="F34" s="7">
        <v>837</v>
      </c>
    </row>
    <row r="35" spans="1:6" x14ac:dyDescent="0.35">
      <c r="A35" s="6">
        <v>2015</v>
      </c>
      <c r="B35" s="2" t="s">
        <v>25</v>
      </c>
      <c r="C35" s="2" t="s">
        <v>7</v>
      </c>
      <c r="D35" s="2" t="s">
        <v>11</v>
      </c>
      <c r="E35" s="2" t="s">
        <v>9</v>
      </c>
      <c r="F35" s="7">
        <v>71014</v>
      </c>
    </row>
    <row r="36" spans="1:6" x14ac:dyDescent="0.35">
      <c r="A36" s="6">
        <v>2016</v>
      </c>
      <c r="B36" s="2" t="s">
        <v>25</v>
      </c>
      <c r="C36" s="2" t="s">
        <v>7</v>
      </c>
      <c r="D36" s="2" t="s">
        <v>13</v>
      </c>
      <c r="E36" s="2" t="s">
        <v>14</v>
      </c>
      <c r="F36" s="7">
        <v>79</v>
      </c>
    </row>
    <row r="37" spans="1:6" x14ac:dyDescent="0.35">
      <c r="A37" s="6">
        <v>2016</v>
      </c>
      <c r="B37" s="2" t="s">
        <v>25</v>
      </c>
      <c r="C37" s="2" t="s">
        <v>7</v>
      </c>
      <c r="D37" s="2" t="s">
        <v>15</v>
      </c>
      <c r="E37" s="2" t="s">
        <v>9</v>
      </c>
      <c r="F37" s="7">
        <v>12</v>
      </c>
    </row>
    <row r="38" spans="1:6" x14ac:dyDescent="0.35">
      <c r="A38" s="6">
        <v>2017</v>
      </c>
      <c r="B38" s="2" t="s">
        <v>25</v>
      </c>
      <c r="C38" s="2" t="s">
        <v>7</v>
      </c>
      <c r="D38" s="2" t="s">
        <v>16</v>
      </c>
      <c r="E38" s="2" t="s">
        <v>9</v>
      </c>
      <c r="F38" s="7">
        <v>77</v>
      </c>
    </row>
    <row r="39" spans="1:6" x14ac:dyDescent="0.35">
      <c r="A39" s="6">
        <v>2017</v>
      </c>
      <c r="B39" s="2" t="s">
        <v>26</v>
      </c>
      <c r="C39" s="2" t="s">
        <v>7</v>
      </c>
      <c r="D39" s="2" t="s">
        <v>19</v>
      </c>
      <c r="E39" s="2" t="s">
        <v>9</v>
      </c>
      <c r="F39" s="7">
        <v>15</v>
      </c>
    </row>
    <row r="40" spans="1:6" x14ac:dyDescent="0.35">
      <c r="A40" s="6">
        <v>2018</v>
      </c>
      <c r="B40" s="2" t="s">
        <v>26</v>
      </c>
      <c r="C40" s="2" t="s">
        <v>7</v>
      </c>
      <c r="D40" s="2" t="s">
        <v>23</v>
      </c>
      <c r="E40" s="2" t="s">
        <v>14</v>
      </c>
      <c r="F40" s="7">
        <v>981</v>
      </c>
    </row>
    <row r="41" spans="1:6" x14ac:dyDescent="0.35">
      <c r="A41" s="6">
        <v>2018</v>
      </c>
      <c r="B41" s="2" t="s">
        <v>26</v>
      </c>
      <c r="C41" s="2" t="s">
        <v>7</v>
      </c>
      <c r="D41" s="2" t="s">
        <v>20</v>
      </c>
      <c r="E41" s="2" t="s">
        <v>14</v>
      </c>
      <c r="F41" s="7">
        <v>988</v>
      </c>
    </row>
    <row r="42" spans="1:6" x14ac:dyDescent="0.35">
      <c r="A42" s="6">
        <v>2015</v>
      </c>
      <c r="B42" s="2" t="s">
        <v>26</v>
      </c>
      <c r="C42" s="2" t="s">
        <v>7</v>
      </c>
      <c r="D42" s="2" t="s">
        <v>8</v>
      </c>
      <c r="E42" s="2" t="s">
        <v>9</v>
      </c>
      <c r="F42" s="7">
        <v>98</v>
      </c>
    </row>
    <row r="43" spans="1:6" x14ac:dyDescent="0.35">
      <c r="A43" s="6">
        <v>2015</v>
      </c>
      <c r="B43" s="2" t="s">
        <v>26</v>
      </c>
      <c r="C43" s="2" t="s">
        <v>7</v>
      </c>
      <c r="D43" s="2" t="s">
        <v>10</v>
      </c>
      <c r="E43" s="2" t="s">
        <v>9</v>
      </c>
      <c r="F43" s="7">
        <v>501</v>
      </c>
    </row>
    <row r="44" spans="1:6" x14ac:dyDescent="0.35">
      <c r="A44" s="6">
        <v>2016</v>
      </c>
      <c r="B44" s="2" t="s">
        <v>26</v>
      </c>
      <c r="C44" s="2" t="s">
        <v>7</v>
      </c>
      <c r="D44" s="2" t="s">
        <v>11</v>
      </c>
      <c r="E44" s="2" t="s">
        <v>9</v>
      </c>
      <c r="F44" s="7">
        <v>388</v>
      </c>
    </row>
    <row r="45" spans="1:6" x14ac:dyDescent="0.35">
      <c r="A45" s="6">
        <v>2016</v>
      </c>
      <c r="B45" s="2" t="s">
        <v>26</v>
      </c>
      <c r="C45" s="2" t="s">
        <v>7</v>
      </c>
      <c r="D45" s="2" t="s">
        <v>12</v>
      </c>
      <c r="E45" s="2" t="s">
        <v>9</v>
      </c>
      <c r="F45" s="7">
        <v>22</v>
      </c>
    </row>
    <row r="46" spans="1:6" x14ac:dyDescent="0.35">
      <c r="A46" s="6">
        <v>2017</v>
      </c>
      <c r="B46" s="2" t="s">
        <v>26</v>
      </c>
      <c r="C46" s="2" t="s">
        <v>7</v>
      </c>
      <c r="D46" s="2" t="s">
        <v>24</v>
      </c>
      <c r="E46" s="2" t="s">
        <v>14</v>
      </c>
      <c r="F46" s="7">
        <v>258</v>
      </c>
    </row>
    <row r="47" spans="1:6" x14ac:dyDescent="0.35">
      <c r="A47" s="6">
        <v>2017</v>
      </c>
      <c r="B47" s="2" t="s">
        <v>26</v>
      </c>
      <c r="C47" s="2" t="s">
        <v>7</v>
      </c>
      <c r="D47" s="2" t="s">
        <v>11</v>
      </c>
      <c r="E47" s="2" t="s">
        <v>9</v>
      </c>
      <c r="F47" s="7">
        <v>436</v>
      </c>
    </row>
    <row r="48" spans="1:6" x14ac:dyDescent="0.35">
      <c r="A48" s="6">
        <v>2018</v>
      </c>
      <c r="B48" s="2" t="s">
        <v>26</v>
      </c>
      <c r="C48" s="2" t="s">
        <v>7</v>
      </c>
      <c r="D48" s="2" t="s">
        <v>13</v>
      </c>
      <c r="E48" s="2" t="s">
        <v>14</v>
      </c>
      <c r="F48" s="7">
        <v>33</v>
      </c>
    </row>
    <row r="49" spans="1:6" x14ac:dyDescent="0.35">
      <c r="A49" s="6">
        <v>2018</v>
      </c>
      <c r="B49" s="2" t="s">
        <v>26</v>
      </c>
      <c r="C49" s="2" t="s">
        <v>7</v>
      </c>
      <c r="D49" s="2" t="s">
        <v>15</v>
      </c>
      <c r="E49" s="2" t="s">
        <v>9</v>
      </c>
      <c r="F49" s="7">
        <v>65</v>
      </c>
    </row>
    <row r="50" spans="1:6" x14ac:dyDescent="0.35">
      <c r="A50" s="6">
        <v>2015</v>
      </c>
      <c r="B50" s="2" t="s">
        <v>26</v>
      </c>
      <c r="C50" s="2" t="s">
        <v>7</v>
      </c>
      <c r="D50" s="2" t="s">
        <v>16</v>
      </c>
      <c r="E50" s="2" t="s">
        <v>9</v>
      </c>
      <c r="F50" s="7">
        <v>12</v>
      </c>
    </row>
    <row r="51" spans="1:6" x14ac:dyDescent="0.35">
      <c r="A51" s="6">
        <v>2015</v>
      </c>
      <c r="B51" s="2" t="s">
        <v>27</v>
      </c>
      <c r="C51" s="2" t="s">
        <v>28</v>
      </c>
      <c r="D51" s="2" t="s">
        <v>23</v>
      </c>
      <c r="E51" s="2" t="s">
        <v>14</v>
      </c>
      <c r="F51" s="7">
        <v>77</v>
      </c>
    </row>
    <row r="52" spans="1:6" x14ac:dyDescent="0.35">
      <c r="A52" s="6">
        <v>2016</v>
      </c>
      <c r="B52" s="2" t="s">
        <v>27</v>
      </c>
      <c r="C52" s="2" t="s">
        <v>28</v>
      </c>
      <c r="D52" s="2" t="s">
        <v>20</v>
      </c>
      <c r="E52" s="2" t="s">
        <v>14</v>
      </c>
      <c r="F52" s="7">
        <v>15</v>
      </c>
    </row>
    <row r="53" spans="1:6" x14ac:dyDescent="0.35">
      <c r="A53" s="6">
        <v>2016</v>
      </c>
      <c r="B53" s="2" t="s">
        <v>27</v>
      </c>
      <c r="C53" s="2" t="s">
        <v>28</v>
      </c>
      <c r="D53" s="2" t="s">
        <v>8</v>
      </c>
      <c r="E53" s="2" t="s">
        <v>21</v>
      </c>
      <c r="F53" s="7">
        <v>981</v>
      </c>
    </row>
    <row r="54" spans="1:6" x14ac:dyDescent="0.35">
      <c r="A54" s="6">
        <v>2017</v>
      </c>
      <c r="B54" s="2" t="s">
        <v>27</v>
      </c>
      <c r="C54" s="2" t="s">
        <v>28</v>
      </c>
      <c r="D54" s="2" t="s">
        <v>10</v>
      </c>
      <c r="E54" s="2" t="s">
        <v>9</v>
      </c>
      <c r="F54" s="7">
        <v>988</v>
      </c>
    </row>
    <row r="55" spans="1:6" x14ac:dyDescent="0.35">
      <c r="A55" s="6">
        <v>2017</v>
      </c>
      <c r="B55" s="2" t="s">
        <v>27</v>
      </c>
      <c r="C55" s="2" t="s">
        <v>28</v>
      </c>
      <c r="D55" s="2" t="s">
        <v>11</v>
      </c>
      <c r="E55" s="2" t="s">
        <v>9</v>
      </c>
      <c r="F55" s="7">
        <v>98</v>
      </c>
    </row>
    <row r="56" spans="1:6" x14ac:dyDescent="0.35">
      <c r="A56" s="6">
        <v>2018</v>
      </c>
      <c r="B56" s="2" t="s">
        <v>27</v>
      </c>
      <c r="C56" s="2" t="s">
        <v>28</v>
      </c>
      <c r="D56" s="2" t="s">
        <v>12</v>
      </c>
      <c r="E56" s="2" t="s">
        <v>9</v>
      </c>
      <c r="F56" s="7">
        <v>501</v>
      </c>
    </row>
    <row r="57" spans="1:6" x14ac:dyDescent="0.35">
      <c r="A57" s="6">
        <v>2018</v>
      </c>
      <c r="B57" s="2" t="s">
        <v>27</v>
      </c>
      <c r="C57" s="2" t="s">
        <v>28</v>
      </c>
      <c r="D57" s="2" t="s">
        <v>11</v>
      </c>
      <c r="E57" s="2" t="s">
        <v>9</v>
      </c>
      <c r="F57" s="7">
        <v>388</v>
      </c>
    </row>
    <row r="58" spans="1:6" x14ac:dyDescent="0.35">
      <c r="A58" s="6">
        <v>2015</v>
      </c>
      <c r="B58" s="2" t="s">
        <v>27</v>
      </c>
      <c r="C58" s="2" t="s">
        <v>28</v>
      </c>
      <c r="D58" s="2" t="s">
        <v>15</v>
      </c>
      <c r="E58" s="2" t="s">
        <v>9</v>
      </c>
      <c r="F58" s="7">
        <v>22</v>
      </c>
    </row>
    <row r="59" spans="1:6" x14ac:dyDescent="0.35">
      <c r="A59" s="6">
        <v>2015</v>
      </c>
      <c r="B59" s="2" t="s">
        <v>27</v>
      </c>
      <c r="C59" s="2" t="s">
        <v>28</v>
      </c>
      <c r="D59" s="2" t="s">
        <v>16</v>
      </c>
      <c r="E59" s="2" t="s">
        <v>21</v>
      </c>
      <c r="F59" s="7">
        <v>258</v>
      </c>
    </row>
    <row r="60" spans="1:6" x14ac:dyDescent="0.35">
      <c r="A60" s="6">
        <v>2016</v>
      </c>
      <c r="B60" s="2" t="s">
        <v>29</v>
      </c>
      <c r="C60" s="2" t="s">
        <v>28</v>
      </c>
      <c r="D60" s="2" t="s">
        <v>23</v>
      </c>
      <c r="E60" s="2" t="s">
        <v>14</v>
      </c>
      <c r="F60" s="7">
        <v>436</v>
      </c>
    </row>
    <row r="61" spans="1:6" x14ac:dyDescent="0.35">
      <c r="A61" s="6">
        <v>2016</v>
      </c>
      <c r="B61" s="2" t="s">
        <v>29</v>
      </c>
      <c r="C61" s="2" t="s">
        <v>28</v>
      </c>
      <c r="D61" s="2" t="s">
        <v>20</v>
      </c>
      <c r="E61" s="2" t="s">
        <v>14</v>
      </c>
      <c r="F61" s="7">
        <v>33</v>
      </c>
    </row>
    <row r="62" spans="1:6" x14ac:dyDescent="0.35">
      <c r="A62" s="6">
        <v>2017</v>
      </c>
      <c r="B62" s="2" t="s">
        <v>29</v>
      </c>
      <c r="C62" s="2" t="s">
        <v>28</v>
      </c>
      <c r="D62" s="2" t="s">
        <v>12</v>
      </c>
      <c r="E62" s="2" t="s">
        <v>9</v>
      </c>
      <c r="F62" s="7">
        <v>77</v>
      </c>
    </row>
    <row r="63" spans="1:6" x14ac:dyDescent="0.35">
      <c r="A63" s="6">
        <v>2017</v>
      </c>
      <c r="B63" s="2" t="s">
        <v>29</v>
      </c>
      <c r="C63" s="2" t="s">
        <v>28</v>
      </c>
      <c r="D63" s="2" t="s">
        <v>16</v>
      </c>
      <c r="E63" s="2" t="s">
        <v>9</v>
      </c>
      <c r="F63" s="7">
        <v>15</v>
      </c>
    </row>
    <row r="64" spans="1:6" x14ac:dyDescent="0.35">
      <c r="A64" s="6">
        <v>2018</v>
      </c>
      <c r="B64" s="2" t="s">
        <v>30</v>
      </c>
      <c r="C64" s="2" t="s">
        <v>28</v>
      </c>
      <c r="D64" s="2" t="s">
        <v>19</v>
      </c>
      <c r="E64" s="2" t="s">
        <v>9</v>
      </c>
      <c r="F64" s="7">
        <v>981</v>
      </c>
    </row>
    <row r="65" spans="1:6" x14ac:dyDescent="0.35">
      <c r="A65" s="6">
        <v>2018</v>
      </c>
      <c r="B65" s="2" t="s">
        <v>30</v>
      </c>
      <c r="C65" s="2" t="s">
        <v>28</v>
      </c>
      <c r="D65" s="2" t="s">
        <v>23</v>
      </c>
      <c r="E65" s="2" t="s">
        <v>14</v>
      </c>
      <c r="F65" s="7">
        <v>988</v>
      </c>
    </row>
    <row r="66" spans="1:6" x14ac:dyDescent="0.35">
      <c r="A66" s="6">
        <v>2015</v>
      </c>
      <c r="B66" s="2" t="s">
        <v>30</v>
      </c>
      <c r="C66" s="2" t="s">
        <v>28</v>
      </c>
      <c r="D66" s="2" t="s">
        <v>20</v>
      </c>
      <c r="E66" s="2" t="s">
        <v>14</v>
      </c>
      <c r="F66" s="7">
        <v>98</v>
      </c>
    </row>
    <row r="67" spans="1:6" x14ac:dyDescent="0.35">
      <c r="A67" s="6">
        <v>2015</v>
      </c>
      <c r="B67" s="2" t="s">
        <v>30</v>
      </c>
      <c r="C67" s="2" t="s">
        <v>28</v>
      </c>
      <c r="D67" s="2" t="s">
        <v>8</v>
      </c>
      <c r="E67" s="2" t="s">
        <v>9</v>
      </c>
      <c r="F67" s="7">
        <v>501</v>
      </c>
    </row>
    <row r="68" spans="1:6" x14ac:dyDescent="0.35">
      <c r="A68" s="6">
        <v>2016</v>
      </c>
      <c r="B68" s="2" t="s">
        <v>30</v>
      </c>
      <c r="C68" s="2" t="s">
        <v>28</v>
      </c>
      <c r="D68" s="2" t="s">
        <v>10</v>
      </c>
      <c r="E68" s="2" t="s">
        <v>9</v>
      </c>
      <c r="F68" s="7">
        <v>388</v>
      </c>
    </row>
    <row r="69" spans="1:6" x14ac:dyDescent="0.35">
      <c r="A69" s="6">
        <v>2016</v>
      </c>
      <c r="B69" s="2" t="s">
        <v>30</v>
      </c>
      <c r="C69" s="2" t="s">
        <v>28</v>
      </c>
      <c r="D69" s="2" t="s">
        <v>12</v>
      </c>
      <c r="E69" s="2" t="s">
        <v>9</v>
      </c>
      <c r="F69" s="7">
        <v>22</v>
      </c>
    </row>
    <row r="70" spans="1:6" x14ac:dyDescent="0.35">
      <c r="A70" s="6">
        <v>2017</v>
      </c>
      <c r="B70" s="2" t="s">
        <v>30</v>
      </c>
      <c r="C70" s="2" t="s">
        <v>28</v>
      </c>
      <c r="D70" s="2" t="s">
        <v>16</v>
      </c>
      <c r="E70" s="2" t="s">
        <v>9</v>
      </c>
      <c r="F70" s="7">
        <v>258</v>
      </c>
    </row>
    <row r="71" spans="1:6" x14ac:dyDescent="0.35">
      <c r="A71" s="6">
        <v>2017</v>
      </c>
      <c r="B71" s="2" t="s">
        <v>31</v>
      </c>
      <c r="C71" s="2" t="s">
        <v>28</v>
      </c>
      <c r="D71" s="2" t="s">
        <v>23</v>
      </c>
      <c r="E71" s="2" t="s">
        <v>14</v>
      </c>
      <c r="F71" s="7">
        <v>436</v>
      </c>
    </row>
    <row r="72" spans="1:6" x14ac:dyDescent="0.35">
      <c r="A72" s="6">
        <v>2018</v>
      </c>
      <c r="B72" s="2" t="s">
        <v>31</v>
      </c>
      <c r="C72" s="2" t="s">
        <v>28</v>
      </c>
      <c r="D72" s="2" t="s">
        <v>20</v>
      </c>
      <c r="E72" s="2" t="s">
        <v>14</v>
      </c>
      <c r="F72" s="7">
        <v>33</v>
      </c>
    </row>
    <row r="73" spans="1:6" x14ac:dyDescent="0.35">
      <c r="A73" s="6">
        <v>2018</v>
      </c>
      <c r="B73" s="2" t="s">
        <v>31</v>
      </c>
      <c r="C73" s="2" t="s">
        <v>28</v>
      </c>
      <c r="D73" s="2" t="s">
        <v>8</v>
      </c>
      <c r="E73" s="2" t="s">
        <v>9</v>
      </c>
      <c r="F73" s="7">
        <v>65</v>
      </c>
    </row>
    <row r="74" spans="1:6" x14ac:dyDescent="0.35">
      <c r="A74" s="6">
        <v>2015</v>
      </c>
      <c r="B74" s="2" t="s">
        <v>31</v>
      </c>
      <c r="C74" s="2" t="s">
        <v>28</v>
      </c>
      <c r="D74" s="2" t="s">
        <v>12</v>
      </c>
      <c r="E74" s="2" t="s">
        <v>9</v>
      </c>
      <c r="F74" s="7">
        <v>12</v>
      </c>
    </row>
    <row r="75" spans="1:6" x14ac:dyDescent="0.35">
      <c r="A75" s="6">
        <v>2015</v>
      </c>
      <c r="B75" s="2" t="s">
        <v>31</v>
      </c>
      <c r="C75" s="2" t="s">
        <v>28</v>
      </c>
      <c r="D75" s="2" t="s">
        <v>16</v>
      </c>
      <c r="E75" s="2" t="s">
        <v>9</v>
      </c>
      <c r="F75" s="7">
        <v>77</v>
      </c>
    </row>
    <row r="76" spans="1:6" x14ac:dyDescent="0.35">
      <c r="A76" s="6">
        <v>2016</v>
      </c>
      <c r="B76" s="2" t="s">
        <v>32</v>
      </c>
      <c r="C76" s="2" t="s">
        <v>33</v>
      </c>
      <c r="D76" s="2" t="s">
        <v>23</v>
      </c>
      <c r="E76" s="2" t="s">
        <v>14</v>
      </c>
      <c r="F76" s="7">
        <v>15</v>
      </c>
    </row>
    <row r="77" spans="1:6" x14ac:dyDescent="0.35">
      <c r="A77" s="6">
        <v>2016</v>
      </c>
      <c r="B77" s="2" t="s">
        <v>32</v>
      </c>
      <c r="C77" s="2" t="s">
        <v>33</v>
      </c>
      <c r="D77" s="2" t="s">
        <v>20</v>
      </c>
      <c r="E77" s="2" t="s">
        <v>14</v>
      </c>
      <c r="F77" s="7">
        <v>981</v>
      </c>
    </row>
    <row r="78" spans="1:6" x14ac:dyDescent="0.35">
      <c r="A78" s="6">
        <v>2017</v>
      </c>
      <c r="B78" s="2" t="s">
        <v>32</v>
      </c>
      <c r="C78" s="2" t="s">
        <v>33</v>
      </c>
      <c r="D78" s="2" t="s">
        <v>8</v>
      </c>
      <c r="E78" s="2" t="s">
        <v>9</v>
      </c>
      <c r="F78" s="7">
        <v>988</v>
      </c>
    </row>
    <row r="79" spans="1:6" x14ac:dyDescent="0.35">
      <c r="A79" s="6">
        <v>2017</v>
      </c>
      <c r="B79" s="2" t="s">
        <v>32</v>
      </c>
      <c r="C79" s="2" t="s">
        <v>33</v>
      </c>
      <c r="D79" s="2" t="s">
        <v>10</v>
      </c>
      <c r="E79" s="2" t="s">
        <v>9</v>
      </c>
      <c r="F79" s="7">
        <v>98</v>
      </c>
    </row>
    <row r="80" spans="1:6" x14ac:dyDescent="0.35">
      <c r="A80" s="6">
        <v>2018</v>
      </c>
      <c r="B80" s="2" t="s">
        <v>32</v>
      </c>
      <c r="C80" s="2" t="s">
        <v>33</v>
      </c>
      <c r="D80" s="2" t="s">
        <v>12</v>
      </c>
      <c r="E80" s="2" t="s">
        <v>9</v>
      </c>
      <c r="F80" s="7">
        <v>501</v>
      </c>
    </row>
    <row r="81" spans="1:6" x14ac:dyDescent="0.35">
      <c r="A81" s="6">
        <v>2018</v>
      </c>
      <c r="B81" s="2" t="s">
        <v>32</v>
      </c>
      <c r="C81" s="2" t="s">
        <v>33</v>
      </c>
      <c r="D81" s="2" t="s">
        <v>16</v>
      </c>
      <c r="E81" s="2" t="s">
        <v>9</v>
      </c>
      <c r="F81" s="7">
        <v>388</v>
      </c>
    </row>
    <row r="82" spans="1:6" x14ac:dyDescent="0.35">
      <c r="A82" s="6">
        <v>2015</v>
      </c>
      <c r="B82" s="2" t="s">
        <v>34</v>
      </c>
      <c r="C82" s="2" t="s">
        <v>33</v>
      </c>
      <c r="D82" s="2" t="s">
        <v>23</v>
      </c>
      <c r="E82" s="2" t="s">
        <v>14</v>
      </c>
      <c r="F82" s="7">
        <v>22</v>
      </c>
    </row>
    <row r="83" spans="1:6" x14ac:dyDescent="0.35">
      <c r="A83" s="6">
        <v>2015</v>
      </c>
      <c r="B83" s="2" t="s">
        <v>34</v>
      </c>
      <c r="C83" s="2" t="s">
        <v>33</v>
      </c>
      <c r="D83" s="2" t="s">
        <v>20</v>
      </c>
      <c r="E83" s="2" t="s">
        <v>21</v>
      </c>
      <c r="F83" s="7">
        <v>258</v>
      </c>
    </row>
    <row r="84" spans="1:6" x14ac:dyDescent="0.35">
      <c r="A84" s="6">
        <v>2016</v>
      </c>
      <c r="B84" s="2" t="s">
        <v>34</v>
      </c>
      <c r="C84" s="2" t="s">
        <v>33</v>
      </c>
      <c r="D84" s="2" t="s">
        <v>8</v>
      </c>
      <c r="E84" s="2" t="s">
        <v>9</v>
      </c>
      <c r="F84" s="7">
        <v>61</v>
      </c>
    </row>
    <row r="85" spans="1:6" x14ac:dyDescent="0.35">
      <c r="A85" s="6">
        <v>2016</v>
      </c>
      <c r="B85" s="2" t="s">
        <v>34</v>
      </c>
      <c r="C85" s="2" t="s">
        <v>33</v>
      </c>
      <c r="D85" s="2" t="s">
        <v>10</v>
      </c>
      <c r="E85" s="2" t="s">
        <v>14</v>
      </c>
      <c r="F85" s="7">
        <v>77</v>
      </c>
    </row>
    <row r="86" spans="1:6" x14ac:dyDescent="0.35">
      <c r="A86" s="6">
        <v>2017</v>
      </c>
      <c r="B86" s="2" t="s">
        <v>34</v>
      </c>
      <c r="C86" s="2" t="s">
        <v>33</v>
      </c>
      <c r="D86" s="2" t="s">
        <v>11</v>
      </c>
      <c r="E86" s="2" t="s">
        <v>9</v>
      </c>
      <c r="F86" s="7">
        <v>15</v>
      </c>
    </row>
    <row r="87" spans="1:6" x14ac:dyDescent="0.35">
      <c r="A87" s="6">
        <v>2017</v>
      </c>
      <c r="B87" s="2" t="s">
        <v>34</v>
      </c>
      <c r="C87" s="2" t="s">
        <v>33</v>
      </c>
      <c r="D87" s="2" t="s">
        <v>15</v>
      </c>
      <c r="E87" s="2" t="s">
        <v>9</v>
      </c>
      <c r="F87" s="7">
        <v>981</v>
      </c>
    </row>
    <row r="88" spans="1:6" x14ac:dyDescent="0.35">
      <c r="A88" s="6">
        <v>2018</v>
      </c>
      <c r="B88" s="2" t="s">
        <v>34</v>
      </c>
      <c r="C88" s="2" t="s">
        <v>33</v>
      </c>
      <c r="D88" s="2" t="s">
        <v>16</v>
      </c>
      <c r="E88" s="2" t="s">
        <v>9</v>
      </c>
      <c r="F88" s="7">
        <v>988</v>
      </c>
    </row>
    <row r="89" spans="1:6" x14ac:dyDescent="0.35">
      <c r="A89" s="6">
        <v>2018</v>
      </c>
      <c r="B89" s="2" t="s">
        <v>35</v>
      </c>
      <c r="C89" s="2" t="s">
        <v>33</v>
      </c>
      <c r="D89" s="2" t="s">
        <v>23</v>
      </c>
      <c r="E89" s="2" t="s">
        <v>14</v>
      </c>
      <c r="F89" s="7">
        <v>98</v>
      </c>
    </row>
    <row r="90" spans="1:6" x14ac:dyDescent="0.35">
      <c r="A90" s="6">
        <v>2015</v>
      </c>
      <c r="B90" s="2" t="s">
        <v>35</v>
      </c>
      <c r="C90" s="2" t="s">
        <v>33</v>
      </c>
      <c r="D90" s="2" t="s">
        <v>20</v>
      </c>
      <c r="E90" s="2" t="s">
        <v>14</v>
      </c>
      <c r="F90" s="7">
        <v>501</v>
      </c>
    </row>
    <row r="91" spans="1:6" x14ac:dyDescent="0.35">
      <c r="A91" s="6">
        <v>2015</v>
      </c>
      <c r="B91" s="2" t="s">
        <v>35</v>
      </c>
      <c r="C91" s="2" t="s">
        <v>33</v>
      </c>
      <c r="D91" s="2" t="s">
        <v>8</v>
      </c>
      <c r="E91" s="2" t="s">
        <v>9</v>
      </c>
      <c r="F91" s="7">
        <v>388</v>
      </c>
    </row>
    <row r="92" spans="1:6" x14ac:dyDescent="0.35">
      <c r="A92" s="6">
        <v>2016</v>
      </c>
      <c r="B92" s="2" t="s">
        <v>35</v>
      </c>
      <c r="C92" s="2" t="s">
        <v>33</v>
      </c>
      <c r="D92" s="2" t="s">
        <v>10</v>
      </c>
      <c r="E92" s="2" t="s">
        <v>21</v>
      </c>
      <c r="F92" s="7">
        <v>22</v>
      </c>
    </row>
    <row r="93" spans="1:6" x14ac:dyDescent="0.35">
      <c r="A93" s="6">
        <v>2016</v>
      </c>
      <c r="B93" s="2" t="s">
        <v>35</v>
      </c>
      <c r="C93" s="2" t="s">
        <v>33</v>
      </c>
      <c r="D93" s="2" t="s">
        <v>12</v>
      </c>
      <c r="E93" s="2" t="s">
        <v>21</v>
      </c>
      <c r="F93" s="7">
        <v>258</v>
      </c>
    </row>
    <row r="94" spans="1:6" x14ac:dyDescent="0.35">
      <c r="A94" s="6">
        <v>2017</v>
      </c>
      <c r="B94" s="2" t="s">
        <v>35</v>
      </c>
      <c r="C94" s="2" t="s">
        <v>33</v>
      </c>
      <c r="D94" s="2" t="s">
        <v>15</v>
      </c>
      <c r="E94" s="2" t="s">
        <v>9</v>
      </c>
      <c r="F94" s="7">
        <v>436</v>
      </c>
    </row>
    <row r="95" spans="1:6" x14ac:dyDescent="0.35">
      <c r="A95" s="6">
        <v>2017</v>
      </c>
      <c r="B95" s="2" t="s">
        <v>35</v>
      </c>
      <c r="C95" s="2" t="s">
        <v>33</v>
      </c>
      <c r="D95" s="2" t="s">
        <v>16</v>
      </c>
      <c r="E95" s="2" t="s">
        <v>9</v>
      </c>
      <c r="F95" s="7">
        <v>33</v>
      </c>
    </row>
    <row r="96" spans="1:6" x14ac:dyDescent="0.35">
      <c r="A96" s="6">
        <v>2018</v>
      </c>
      <c r="B96" s="2" t="s">
        <v>36</v>
      </c>
      <c r="C96" s="2" t="s">
        <v>37</v>
      </c>
      <c r="D96" s="2" t="s">
        <v>19</v>
      </c>
      <c r="E96" s="2" t="s">
        <v>9</v>
      </c>
      <c r="F96" s="7">
        <v>65</v>
      </c>
    </row>
    <row r="97" spans="1:6" x14ac:dyDescent="0.35">
      <c r="A97" s="6">
        <v>2018</v>
      </c>
      <c r="B97" s="2" t="s">
        <v>36</v>
      </c>
      <c r="C97" s="2" t="s">
        <v>37</v>
      </c>
      <c r="D97" s="2" t="s">
        <v>23</v>
      </c>
      <c r="E97" s="2" t="s">
        <v>14</v>
      </c>
      <c r="F97" s="7">
        <v>12</v>
      </c>
    </row>
    <row r="98" spans="1:6" x14ac:dyDescent="0.35">
      <c r="A98" s="6">
        <v>2015</v>
      </c>
      <c r="B98" s="2" t="s">
        <v>36</v>
      </c>
      <c r="C98" s="2" t="s">
        <v>37</v>
      </c>
      <c r="D98" s="2" t="s">
        <v>20</v>
      </c>
      <c r="E98" s="2" t="s">
        <v>14</v>
      </c>
      <c r="F98" s="7">
        <v>77</v>
      </c>
    </row>
    <row r="99" spans="1:6" x14ac:dyDescent="0.35">
      <c r="A99" s="6">
        <v>2015</v>
      </c>
      <c r="B99" s="2" t="s">
        <v>36</v>
      </c>
      <c r="C99" s="2" t="s">
        <v>37</v>
      </c>
      <c r="D99" s="2" t="s">
        <v>8</v>
      </c>
      <c r="E99" s="2" t="s">
        <v>9</v>
      </c>
      <c r="F99" s="7">
        <v>15</v>
      </c>
    </row>
    <row r="100" spans="1:6" x14ac:dyDescent="0.35">
      <c r="A100" s="6">
        <v>2016</v>
      </c>
      <c r="B100" s="2" t="s">
        <v>36</v>
      </c>
      <c r="C100" s="2" t="s">
        <v>37</v>
      </c>
      <c r="D100" s="2" t="s">
        <v>10</v>
      </c>
      <c r="E100" s="2" t="s">
        <v>9</v>
      </c>
      <c r="F100" s="7">
        <v>981</v>
      </c>
    </row>
    <row r="101" spans="1:6" x14ac:dyDescent="0.35">
      <c r="A101" s="6">
        <v>2016</v>
      </c>
      <c r="B101" s="2" t="s">
        <v>36</v>
      </c>
      <c r="C101" s="2" t="s">
        <v>37</v>
      </c>
      <c r="D101" s="2" t="s">
        <v>15</v>
      </c>
      <c r="E101" s="2" t="s">
        <v>9</v>
      </c>
      <c r="F101" s="7">
        <v>988</v>
      </c>
    </row>
    <row r="102" spans="1:6" x14ac:dyDescent="0.35">
      <c r="A102" s="6">
        <v>2017</v>
      </c>
      <c r="B102" s="2" t="s">
        <v>36</v>
      </c>
      <c r="C102" s="2" t="s">
        <v>37</v>
      </c>
      <c r="D102" s="2" t="s">
        <v>16</v>
      </c>
      <c r="E102" s="2" t="s">
        <v>9</v>
      </c>
      <c r="F102" s="7">
        <v>98</v>
      </c>
    </row>
    <row r="103" spans="1:6" x14ac:dyDescent="0.35">
      <c r="A103" s="6">
        <v>2017</v>
      </c>
      <c r="B103" s="2" t="s">
        <v>38</v>
      </c>
      <c r="C103" s="2" t="s">
        <v>37</v>
      </c>
      <c r="D103" s="2" t="s">
        <v>19</v>
      </c>
      <c r="E103" s="2" t="s">
        <v>9</v>
      </c>
      <c r="F103" s="7">
        <v>501</v>
      </c>
    </row>
    <row r="104" spans="1:6" x14ac:dyDescent="0.35">
      <c r="A104" s="6">
        <v>2018</v>
      </c>
      <c r="B104" s="2" t="s">
        <v>38</v>
      </c>
      <c r="C104" s="2" t="s">
        <v>37</v>
      </c>
      <c r="D104" s="2" t="s">
        <v>23</v>
      </c>
      <c r="E104" s="2" t="s">
        <v>14</v>
      </c>
      <c r="F104" s="7">
        <v>388</v>
      </c>
    </row>
    <row r="105" spans="1:6" x14ac:dyDescent="0.35">
      <c r="A105" s="6">
        <v>2018</v>
      </c>
      <c r="B105" s="2" t="s">
        <v>38</v>
      </c>
      <c r="C105" s="2" t="s">
        <v>37</v>
      </c>
      <c r="D105" s="2" t="s">
        <v>20</v>
      </c>
      <c r="E105" s="2" t="s">
        <v>14</v>
      </c>
      <c r="F105" s="7">
        <v>22</v>
      </c>
    </row>
    <row r="106" spans="1:6" x14ac:dyDescent="0.35">
      <c r="A106" s="6">
        <v>2015</v>
      </c>
      <c r="B106" s="2" t="s">
        <v>38</v>
      </c>
      <c r="C106" s="2" t="s">
        <v>37</v>
      </c>
      <c r="D106" s="2" t="s">
        <v>8</v>
      </c>
      <c r="E106" s="2" t="s">
        <v>9</v>
      </c>
      <c r="F106" s="7">
        <v>258</v>
      </c>
    </row>
    <row r="107" spans="1:6" x14ac:dyDescent="0.35">
      <c r="A107" s="6">
        <v>2015</v>
      </c>
      <c r="B107" s="2" t="s">
        <v>38</v>
      </c>
      <c r="C107" s="2" t="s">
        <v>37</v>
      </c>
      <c r="D107" s="2" t="s">
        <v>10</v>
      </c>
      <c r="E107" s="2" t="s">
        <v>9</v>
      </c>
      <c r="F107" s="7">
        <v>321</v>
      </c>
    </row>
    <row r="108" spans="1:6" x14ac:dyDescent="0.35">
      <c r="A108" s="6">
        <v>2016</v>
      </c>
      <c r="B108" s="2" t="s">
        <v>38</v>
      </c>
      <c r="C108" s="2" t="s">
        <v>37</v>
      </c>
      <c r="D108" s="2" t="s">
        <v>11</v>
      </c>
      <c r="E108" s="2" t="s">
        <v>9</v>
      </c>
      <c r="F108" s="7">
        <v>154</v>
      </c>
    </row>
    <row r="109" spans="1:6" x14ac:dyDescent="0.35">
      <c r="A109" s="6">
        <v>2016</v>
      </c>
      <c r="B109" s="2" t="s">
        <v>38</v>
      </c>
      <c r="C109" s="2" t="s">
        <v>37</v>
      </c>
      <c r="D109" s="2" t="s">
        <v>15</v>
      </c>
      <c r="E109" s="2" t="s">
        <v>9</v>
      </c>
      <c r="F109" s="7">
        <v>72</v>
      </c>
    </row>
    <row r="110" spans="1:6" x14ac:dyDescent="0.35">
      <c r="A110" s="6">
        <v>2017</v>
      </c>
      <c r="B110" s="2" t="s">
        <v>38</v>
      </c>
      <c r="C110" s="2" t="s">
        <v>37</v>
      </c>
      <c r="D110" s="2" t="s">
        <v>16</v>
      </c>
      <c r="E110" s="2" t="s">
        <v>9</v>
      </c>
      <c r="F110" s="7">
        <v>965</v>
      </c>
    </row>
    <row r="111" spans="1:6" x14ac:dyDescent="0.35">
      <c r="A111" s="6">
        <v>2017</v>
      </c>
      <c r="B111" s="2" t="s">
        <v>39</v>
      </c>
      <c r="C111" s="2" t="s">
        <v>40</v>
      </c>
      <c r="D111" s="2" t="s">
        <v>19</v>
      </c>
      <c r="E111" s="2" t="s">
        <v>9</v>
      </c>
      <c r="F111" s="7">
        <v>808</v>
      </c>
    </row>
    <row r="112" spans="1:6" x14ac:dyDescent="0.35">
      <c r="A112" s="6">
        <v>2018</v>
      </c>
      <c r="B112" s="2" t="s">
        <v>39</v>
      </c>
      <c r="C112" s="2" t="s">
        <v>40</v>
      </c>
      <c r="D112" s="2" t="s">
        <v>23</v>
      </c>
      <c r="E112" s="2" t="s">
        <v>14</v>
      </c>
      <c r="F112" s="7">
        <v>2001</v>
      </c>
    </row>
    <row r="113" spans="1:6" x14ac:dyDescent="0.35">
      <c r="A113" s="6">
        <v>2018</v>
      </c>
      <c r="B113" s="2" t="s">
        <v>39</v>
      </c>
      <c r="C113" s="2" t="s">
        <v>40</v>
      </c>
      <c r="D113" s="2" t="s">
        <v>20</v>
      </c>
      <c r="E113" s="2" t="s">
        <v>14</v>
      </c>
      <c r="F113" s="7">
        <v>255</v>
      </c>
    </row>
    <row r="114" spans="1:6" x14ac:dyDescent="0.35">
      <c r="A114" s="6">
        <v>2015</v>
      </c>
      <c r="B114" s="2" t="s">
        <v>39</v>
      </c>
      <c r="C114" s="2" t="s">
        <v>40</v>
      </c>
      <c r="D114" s="2" t="s">
        <v>8</v>
      </c>
      <c r="E114" s="2" t="s">
        <v>9</v>
      </c>
      <c r="F114" s="7">
        <v>1269</v>
      </c>
    </row>
    <row r="115" spans="1:6" x14ac:dyDescent="0.35">
      <c r="A115" s="6">
        <v>2015</v>
      </c>
      <c r="B115" s="2" t="s">
        <v>39</v>
      </c>
      <c r="C115" s="2" t="s">
        <v>40</v>
      </c>
      <c r="D115" s="2" t="s">
        <v>10</v>
      </c>
      <c r="E115" s="2" t="s">
        <v>9</v>
      </c>
      <c r="F115" s="7">
        <v>25</v>
      </c>
    </row>
    <row r="116" spans="1:6" x14ac:dyDescent="0.35">
      <c r="A116" s="6">
        <v>2016</v>
      </c>
      <c r="B116" s="2" t="s">
        <v>39</v>
      </c>
      <c r="C116" s="2" t="s">
        <v>40</v>
      </c>
      <c r="D116" s="2" t="s">
        <v>12</v>
      </c>
      <c r="E116" s="2" t="s">
        <v>9</v>
      </c>
      <c r="F116" s="7">
        <v>35</v>
      </c>
    </row>
    <row r="117" spans="1:6" x14ac:dyDescent="0.35">
      <c r="A117" s="6">
        <v>2016</v>
      </c>
      <c r="B117" s="2" t="s">
        <v>39</v>
      </c>
      <c r="C117" s="2" t="s">
        <v>40</v>
      </c>
      <c r="D117" s="2" t="s">
        <v>24</v>
      </c>
      <c r="E117" s="2" t="s">
        <v>14</v>
      </c>
      <c r="F117" s="7">
        <v>6</v>
      </c>
    </row>
    <row r="118" spans="1:6" x14ac:dyDescent="0.35">
      <c r="A118" s="6">
        <v>2017</v>
      </c>
      <c r="B118" s="2" t="s">
        <v>39</v>
      </c>
      <c r="C118" s="2" t="s">
        <v>40</v>
      </c>
      <c r="D118" s="2" t="s">
        <v>11</v>
      </c>
      <c r="E118" s="2" t="s">
        <v>9</v>
      </c>
      <c r="F118" s="7">
        <v>12939</v>
      </c>
    </row>
    <row r="119" spans="1:6" x14ac:dyDescent="0.35">
      <c r="A119" s="6">
        <v>2017</v>
      </c>
      <c r="B119" s="2" t="s">
        <v>39</v>
      </c>
      <c r="C119" s="2" t="s">
        <v>40</v>
      </c>
      <c r="D119" s="2" t="s">
        <v>15</v>
      </c>
      <c r="E119" s="2" t="s">
        <v>9</v>
      </c>
      <c r="F119" s="7">
        <v>114</v>
      </c>
    </row>
    <row r="120" spans="1:6" x14ac:dyDescent="0.35">
      <c r="A120" s="6">
        <v>2018</v>
      </c>
      <c r="B120" s="2" t="s">
        <v>39</v>
      </c>
      <c r="C120" s="2" t="s">
        <v>40</v>
      </c>
      <c r="D120" s="2" t="s">
        <v>16</v>
      </c>
      <c r="E120" s="2" t="s">
        <v>9</v>
      </c>
      <c r="F120" s="7">
        <v>239</v>
      </c>
    </row>
    <row r="121" spans="1:6" x14ac:dyDescent="0.35">
      <c r="A121" s="6">
        <v>2018</v>
      </c>
      <c r="B121" s="2" t="s">
        <v>41</v>
      </c>
      <c r="C121" s="2" t="s">
        <v>40</v>
      </c>
      <c r="D121" s="2" t="s">
        <v>19</v>
      </c>
      <c r="E121" s="2" t="s">
        <v>9</v>
      </c>
      <c r="F121" s="7">
        <v>235</v>
      </c>
    </row>
    <row r="122" spans="1:6" x14ac:dyDescent="0.35">
      <c r="A122" s="6">
        <v>2015</v>
      </c>
      <c r="B122" s="2" t="s">
        <v>41</v>
      </c>
      <c r="C122" s="2" t="s">
        <v>40</v>
      </c>
      <c r="D122" s="2" t="s">
        <v>23</v>
      </c>
      <c r="E122" s="2" t="s">
        <v>14</v>
      </c>
      <c r="F122" s="7">
        <v>2343</v>
      </c>
    </row>
    <row r="123" spans="1:6" x14ac:dyDescent="0.35">
      <c r="A123" s="6">
        <v>2015</v>
      </c>
      <c r="B123" s="2" t="s">
        <v>41</v>
      </c>
      <c r="C123" s="2" t="s">
        <v>40</v>
      </c>
      <c r="D123" s="2" t="s">
        <v>20</v>
      </c>
      <c r="E123" s="2" t="s">
        <v>14</v>
      </c>
      <c r="F123" s="7">
        <v>9753</v>
      </c>
    </row>
    <row r="124" spans="1:6" x14ac:dyDescent="0.35">
      <c r="A124" s="6">
        <v>2016</v>
      </c>
      <c r="B124" s="2" t="s">
        <v>41</v>
      </c>
      <c r="C124" s="2" t="s">
        <v>40</v>
      </c>
      <c r="D124" s="2" t="s">
        <v>8</v>
      </c>
      <c r="E124" s="2" t="s">
        <v>9</v>
      </c>
      <c r="F124" s="7">
        <v>1698</v>
      </c>
    </row>
    <row r="125" spans="1:6" x14ac:dyDescent="0.35">
      <c r="A125" s="6">
        <v>2016</v>
      </c>
      <c r="B125" s="2" t="s">
        <v>41</v>
      </c>
      <c r="C125" s="2" t="s">
        <v>40</v>
      </c>
      <c r="D125" s="2" t="s">
        <v>10</v>
      </c>
      <c r="E125" s="2" t="s">
        <v>9</v>
      </c>
      <c r="F125" s="7">
        <v>12818</v>
      </c>
    </row>
    <row r="126" spans="1:6" x14ac:dyDescent="0.35">
      <c r="A126" s="6">
        <v>2017</v>
      </c>
      <c r="B126" s="2" t="s">
        <v>41</v>
      </c>
      <c r="C126" s="2" t="s">
        <v>40</v>
      </c>
      <c r="D126" s="2" t="s">
        <v>12</v>
      </c>
      <c r="E126" s="2" t="s">
        <v>9</v>
      </c>
      <c r="F126" s="7">
        <v>5001</v>
      </c>
    </row>
    <row r="127" spans="1:6" x14ac:dyDescent="0.35">
      <c r="A127" s="6">
        <v>2017</v>
      </c>
      <c r="B127" s="2" t="s">
        <v>41</v>
      </c>
      <c r="C127" s="2" t="s">
        <v>40</v>
      </c>
      <c r="D127" s="2" t="s">
        <v>24</v>
      </c>
      <c r="E127" s="2" t="s">
        <v>14</v>
      </c>
      <c r="F127" s="7">
        <v>7267</v>
      </c>
    </row>
    <row r="128" spans="1:6" x14ac:dyDescent="0.35">
      <c r="A128" s="6">
        <v>2018</v>
      </c>
      <c r="B128" s="2" t="s">
        <v>41</v>
      </c>
      <c r="C128" s="2" t="s">
        <v>40</v>
      </c>
      <c r="D128" s="2" t="s">
        <v>11</v>
      </c>
      <c r="E128" s="2" t="s">
        <v>9</v>
      </c>
      <c r="F128" s="7">
        <v>17787</v>
      </c>
    </row>
    <row r="129" spans="1:6" x14ac:dyDescent="0.35">
      <c r="A129" s="6">
        <v>2018</v>
      </c>
      <c r="B129" s="2" t="s">
        <v>41</v>
      </c>
      <c r="C129" s="2" t="s">
        <v>40</v>
      </c>
      <c r="D129" s="2" t="s">
        <v>15</v>
      </c>
      <c r="E129" s="2" t="s">
        <v>9</v>
      </c>
      <c r="F129" s="7">
        <v>198</v>
      </c>
    </row>
    <row r="130" spans="1:6" x14ac:dyDescent="0.35">
      <c r="A130" s="6">
        <v>2015</v>
      </c>
      <c r="B130" s="2" t="s">
        <v>41</v>
      </c>
      <c r="C130" s="2" t="s">
        <v>40</v>
      </c>
      <c r="D130" s="2" t="s">
        <v>16</v>
      </c>
      <c r="E130" s="2" t="s">
        <v>9</v>
      </c>
      <c r="F130" s="7">
        <v>321</v>
      </c>
    </row>
    <row r="131" spans="1:6" x14ac:dyDescent="0.35">
      <c r="A131" s="6">
        <v>2015</v>
      </c>
      <c r="B131" s="2" t="s">
        <v>42</v>
      </c>
      <c r="C131" s="2" t="s">
        <v>37</v>
      </c>
      <c r="D131" s="2" t="s">
        <v>19</v>
      </c>
      <c r="E131" s="2" t="s">
        <v>9</v>
      </c>
      <c r="F131" s="7">
        <v>154</v>
      </c>
    </row>
    <row r="132" spans="1:6" x14ac:dyDescent="0.35">
      <c r="A132" s="6">
        <v>2016</v>
      </c>
      <c r="B132" s="2" t="s">
        <v>42</v>
      </c>
      <c r="C132" s="2" t="s">
        <v>37</v>
      </c>
      <c r="D132" s="2" t="s">
        <v>23</v>
      </c>
      <c r="E132" s="2" t="s">
        <v>14</v>
      </c>
      <c r="F132" s="7">
        <v>72</v>
      </c>
    </row>
    <row r="133" spans="1:6" x14ac:dyDescent="0.35">
      <c r="A133" s="6">
        <v>2016</v>
      </c>
      <c r="B133" s="2" t="s">
        <v>42</v>
      </c>
      <c r="C133" s="2" t="s">
        <v>37</v>
      </c>
      <c r="D133" s="2" t="s">
        <v>20</v>
      </c>
      <c r="E133" s="2" t="s">
        <v>14</v>
      </c>
      <c r="F133" s="7">
        <v>965</v>
      </c>
    </row>
    <row r="134" spans="1:6" x14ac:dyDescent="0.35">
      <c r="A134" s="6">
        <v>2017</v>
      </c>
      <c r="B134" s="2" t="s">
        <v>42</v>
      </c>
      <c r="C134" s="2" t="s">
        <v>37</v>
      </c>
      <c r="D134" s="2" t="s">
        <v>8</v>
      </c>
      <c r="E134" s="2" t="s">
        <v>9</v>
      </c>
      <c r="F134" s="7">
        <v>808</v>
      </c>
    </row>
    <row r="135" spans="1:6" x14ac:dyDescent="0.35">
      <c r="A135" s="6">
        <v>2017</v>
      </c>
      <c r="B135" s="2" t="s">
        <v>42</v>
      </c>
      <c r="C135" s="2" t="s">
        <v>37</v>
      </c>
      <c r="D135" s="2" t="s">
        <v>10</v>
      </c>
      <c r="E135" s="2" t="s">
        <v>9</v>
      </c>
      <c r="F135" s="7">
        <v>2001</v>
      </c>
    </row>
    <row r="136" spans="1:6" x14ac:dyDescent="0.35">
      <c r="A136" s="6">
        <v>2018</v>
      </c>
      <c r="B136" s="2" t="s">
        <v>42</v>
      </c>
      <c r="C136" s="2" t="s">
        <v>37</v>
      </c>
      <c r="D136" s="2" t="s">
        <v>12</v>
      </c>
      <c r="E136" s="2" t="s">
        <v>9</v>
      </c>
      <c r="F136" s="7">
        <v>255</v>
      </c>
    </row>
    <row r="137" spans="1:6" x14ac:dyDescent="0.35">
      <c r="A137" s="6">
        <v>2018</v>
      </c>
      <c r="B137" s="2" t="s">
        <v>42</v>
      </c>
      <c r="C137" s="2" t="s">
        <v>37</v>
      </c>
      <c r="D137" s="2" t="s">
        <v>11</v>
      </c>
      <c r="E137" s="2" t="s">
        <v>9</v>
      </c>
      <c r="F137" s="7">
        <v>1269</v>
      </c>
    </row>
    <row r="138" spans="1:6" x14ac:dyDescent="0.35">
      <c r="A138" s="6">
        <v>2015</v>
      </c>
      <c r="B138" s="2" t="s">
        <v>42</v>
      </c>
      <c r="C138" s="2" t="s">
        <v>37</v>
      </c>
      <c r="D138" s="2" t="s">
        <v>15</v>
      </c>
      <c r="E138" s="2" t="s">
        <v>9</v>
      </c>
      <c r="F138" s="7">
        <v>25</v>
      </c>
    </row>
    <row r="139" spans="1:6" x14ac:dyDescent="0.35">
      <c r="A139" s="6">
        <v>2015</v>
      </c>
      <c r="B139" s="2" t="s">
        <v>42</v>
      </c>
      <c r="C139" s="2" t="s">
        <v>37</v>
      </c>
      <c r="D139" s="2" t="s">
        <v>16</v>
      </c>
      <c r="E139" s="2" t="s">
        <v>9</v>
      </c>
      <c r="F139" s="7">
        <v>35</v>
      </c>
    </row>
    <row r="140" spans="1:6" x14ac:dyDescent="0.35">
      <c r="A140" s="6">
        <v>2016</v>
      </c>
      <c r="B140" s="2" t="s">
        <v>43</v>
      </c>
      <c r="C140" s="2" t="s">
        <v>18</v>
      </c>
      <c r="D140" s="2" t="s">
        <v>20</v>
      </c>
      <c r="E140" s="2" t="s">
        <v>14</v>
      </c>
      <c r="F140" s="7">
        <v>6</v>
      </c>
    </row>
    <row r="141" spans="1:6" x14ac:dyDescent="0.35">
      <c r="A141" s="6">
        <v>2016</v>
      </c>
      <c r="B141" s="2" t="s">
        <v>44</v>
      </c>
      <c r="C141" s="2" t="s">
        <v>18</v>
      </c>
      <c r="D141" s="2" t="s">
        <v>19</v>
      </c>
      <c r="E141" s="2" t="s">
        <v>9</v>
      </c>
      <c r="F141" s="7">
        <v>12939</v>
      </c>
    </row>
    <row r="142" spans="1:6" x14ac:dyDescent="0.35">
      <c r="A142" s="6">
        <v>2017</v>
      </c>
      <c r="B142" s="2" t="s">
        <v>44</v>
      </c>
      <c r="C142" s="2" t="s">
        <v>18</v>
      </c>
      <c r="D142" s="2" t="s">
        <v>23</v>
      </c>
      <c r="E142" s="2" t="s">
        <v>14</v>
      </c>
      <c r="F142" s="7">
        <v>114</v>
      </c>
    </row>
    <row r="143" spans="1:6" x14ac:dyDescent="0.35">
      <c r="A143" s="6">
        <v>2017</v>
      </c>
      <c r="B143" s="2" t="s">
        <v>44</v>
      </c>
      <c r="C143" s="2" t="s">
        <v>18</v>
      </c>
      <c r="D143" s="2" t="s">
        <v>20</v>
      </c>
      <c r="E143" s="2" t="s">
        <v>14</v>
      </c>
      <c r="F143" s="7">
        <v>239</v>
      </c>
    </row>
    <row r="144" spans="1:6" x14ac:dyDescent="0.35">
      <c r="A144" s="6">
        <v>2018</v>
      </c>
      <c r="B144" s="2" t="s">
        <v>44</v>
      </c>
      <c r="C144" s="2" t="s">
        <v>18</v>
      </c>
      <c r="D144" s="2" t="s">
        <v>8</v>
      </c>
      <c r="E144" s="2" t="s">
        <v>9</v>
      </c>
      <c r="F144" s="7">
        <v>235</v>
      </c>
    </row>
    <row r="145" spans="1:6" x14ac:dyDescent="0.35">
      <c r="A145" s="6">
        <v>2018</v>
      </c>
      <c r="B145" s="2" t="s">
        <v>44</v>
      </c>
      <c r="C145" s="2" t="s">
        <v>18</v>
      </c>
      <c r="D145" s="2" t="s">
        <v>10</v>
      </c>
      <c r="E145" s="2" t="s">
        <v>9</v>
      </c>
      <c r="F145" s="7">
        <v>2343</v>
      </c>
    </row>
    <row r="146" spans="1:6" x14ac:dyDescent="0.35">
      <c r="A146" s="6">
        <v>2015</v>
      </c>
      <c r="B146" s="2" t="s">
        <v>44</v>
      </c>
      <c r="C146" s="2" t="s">
        <v>18</v>
      </c>
      <c r="D146" s="2" t="s">
        <v>11</v>
      </c>
      <c r="E146" s="2" t="s">
        <v>9</v>
      </c>
      <c r="F146" s="7">
        <v>9753</v>
      </c>
    </row>
    <row r="147" spans="1:6" x14ac:dyDescent="0.35">
      <c r="A147" s="6">
        <v>2015</v>
      </c>
      <c r="B147" s="2" t="s">
        <v>44</v>
      </c>
      <c r="C147" s="2" t="s">
        <v>18</v>
      </c>
      <c r="D147" s="2" t="s">
        <v>12</v>
      </c>
      <c r="E147" s="2" t="s">
        <v>9</v>
      </c>
      <c r="F147" s="7">
        <v>1698</v>
      </c>
    </row>
    <row r="148" spans="1:6" x14ac:dyDescent="0.35">
      <c r="A148" s="6">
        <v>2016</v>
      </c>
      <c r="B148" s="2" t="s">
        <v>44</v>
      </c>
      <c r="C148" s="2" t="s">
        <v>18</v>
      </c>
      <c r="D148" s="2" t="s">
        <v>24</v>
      </c>
      <c r="E148" s="2" t="s">
        <v>14</v>
      </c>
      <c r="F148" s="7">
        <v>12818</v>
      </c>
    </row>
    <row r="149" spans="1:6" x14ac:dyDescent="0.35">
      <c r="A149" s="6">
        <v>2016</v>
      </c>
      <c r="B149" s="2" t="s">
        <v>44</v>
      </c>
      <c r="C149" s="2" t="s">
        <v>18</v>
      </c>
      <c r="D149" s="2" t="s">
        <v>11</v>
      </c>
      <c r="E149" s="2" t="s">
        <v>9</v>
      </c>
      <c r="F149" s="7">
        <v>5001</v>
      </c>
    </row>
    <row r="150" spans="1:6" x14ac:dyDescent="0.35">
      <c r="A150" s="6">
        <v>2017</v>
      </c>
      <c r="B150" s="2" t="s">
        <v>44</v>
      </c>
      <c r="C150" s="2" t="s">
        <v>18</v>
      </c>
      <c r="D150" s="2" t="s">
        <v>15</v>
      </c>
      <c r="E150" s="2" t="s">
        <v>9</v>
      </c>
      <c r="F150" s="7">
        <v>7267</v>
      </c>
    </row>
    <row r="151" spans="1:6" x14ac:dyDescent="0.35">
      <c r="A151" s="6">
        <v>2017</v>
      </c>
      <c r="B151" s="2" t="s">
        <v>44</v>
      </c>
      <c r="C151" s="2" t="s">
        <v>18</v>
      </c>
      <c r="D151" s="2" t="s">
        <v>16</v>
      </c>
      <c r="E151" s="2" t="s">
        <v>9</v>
      </c>
      <c r="F151" s="7">
        <v>17787</v>
      </c>
    </row>
    <row r="152" spans="1:6" x14ac:dyDescent="0.35">
      <c r="A152" s="6">
        <v>2018</v>
      </c>
      <c r="B152" s="2" t="s">
        <v>45</v>
      </c>
      <c r="C152" s="2" t="s">
        <v>18</v>
      </c>
      <c r="D152" s="2" t="s">
        <v>19</v>
      </c>
      <c r="E152" s="2" t="s">
        <v>9</v>
      </c>
      <c r="F152" s="7">
        <v>436</v>
      </c>
    </row>
    <row r="153" spans="1:6" x14ac:dyDescent="0.35">
      <c r="A153" s="6">
        <v>2018</v>
      </c>
      <c r="B153" s="2" t="s">
        <v>45</v>
      </c>
      <c r="C153" s="2" t="s">
        <v>18</v>
      </c>
      <c r="D153" s="2" t="s">
        <v>23</v>
      </c>
      <c r="E153" s="2" t="s">
        <v>14</v>
      </c>
      <c r="F153" s="7">
        <v>33</v>
      </c>
    </row>
    <row r="154" spans="1:6" x14ac:dyDescent="0.35">
      <c r="A154" s="6">
        <v>2015</v>
      </c>
      <c r="B154" s="2" t="s">
        <v>45</v>
      </c>
      <c r="C154" s="2" t="s">
        <v>18</v>
      </c>
      <c r="D154" s="2" t="s">
        <v>20</v>
      </c>
      <c r="E154" s="2" t="s">
        <v>14</v>
      </c>
      <c r="F154" s="7">
        <v>77</v>
      </c>
    </row>
    <row r="155" spans="1:6" x14ac:dyDescent="0.35">
      <c r="A155" s="6">
        <v>2015</v>
      </c>
      <c r="B155" s="2" t="s">
        <v>45</v>
      </c>
      <c r="C155" s="2" t="s">
        <v>18</v>
      </c>
      <c r="D155" s="2" t="s">
        <v>8</v>
      </c>
      <c r="E155" s="2" t="s">
        <v>9</v>
      </c>
      <c r="F155" s="7">
        <v>15</v>
      </c>
    </row>
    <row r="156" spans="1:6" x14ac:dyDescent="0.35">
      <c r="A156" s="6">
        <v>2016</v>
      </c>
      <c r="B156" s="2" t="s">
        <v>45</v>
      </c>
      <c r="C156" s="2" t="s">
        <v>18</v>
      </c>
      <c r="D156" s="2" t="s">
        <v>10</v>
      </c>
      <c r="E156" s="2" t="s">
        <v>9</v>
      </c>
      <c r="F156" s="7">
        <v>981</v>
      </c>
    </row>
    <row r="157" spans="1:6" x14ac:dyDescent="0.35">
      <c r="A157" s="6">
        <v>2016</v>
      </c>
      <c r="B157" s="2" t="s">
        <v>45</v>
      </c>
      <c r="C157" s="2" t="s">
        <v>18</v>
      </c>
      <c r="D157" s="2" t="s">
        <v>11</v>
      </c>
      <c r="E157" s="2" t="s">
        <v>9</v>
      </c>
      <c r="F157" s="7">
        <v>988</v>
      </c>
    </row>
    <row r="158" spans="1:6" x14ac:dyDescent="0.35">
      <c r="A158" s="6">
        <v>2017</v>
      </c>
      <c r="B158" s="2" t="s">
        <v>45</v>
      </c>
      <c r="C158" s="2" t="s">
        <v>18</v>
      </c>
      <c r="D158" s="2" t="s">
        <v>15</v>
      </c>
      <c r="E158" s="2" t="s">
        <v>9</v>
      </c>
      <c r="F158" s="7">
        <v>98</v>
      </c>
    </row>
    <row r="159" spans="1:6" x14ac:dyDescent="0.35">
      <c r="A159" s="6">
        <v>2017</v>
      </c>
      <c r="B159" s="2" t="s">
        <v>46</v>
      </c>
      <c r="C159" s="2" t="s">
        <v>18</v>
      </c>
      <c r="D159" s="2" t="s">
        <v>19</v>
      </c>
      <c r="E159" s="2" t="s">
        <v>9</v>
      </c>
      <c r="F159" s="7">
        <v>501</v>
      </c>
    </row>
    <row r="160" spans="1:6" x14ac:dyDescent="0.35">
      <c r="A160" s="6">
        <v>2018</v>
      </c>
      <c r="B160" s="2" t="s">
        <v>46</v>
      </c>
      <c r="C160" s="2" t="s">
        <v>18</v>
      </c>
      <c r="D160" s="2" t="s">
        <v>23</v>
      </c>
      <c r="E160" s="2" t="s">
        <v>14</v>
      </c>
      <c r="F160" s="7">
        <v>388</v>
      </c>
    </row>
    <row r="161" spans="1:6" x14ac:dyDescent="0.35">
      <c r="A161" s="6">
        <v>2018</v>
      </c>
      <c r="B161" s="2" t="s">
        <v>46</v>
      </c>
      <c r="C161" s="2" t="s">
        <v>18</v>
      </c>
      <c r="D161" s="2" t="s">
        <v>20</v>
      </c>
      <c r="E161" s="2" t="s">
        <v>14</v>
      </c>
      <c r="F161" s="7">
        <v>22</v>
      </c>
    </row>
    <row r="162" spans="1:6" x14ac:dyDescent="0.35">
      <c r="A162" s="6">
        <v>2015</v>
      </c>
      <c r="B162" s="2" t="s">
        <v>46</v>
      </c>
      <c r="C162" s="2" t="s">
        <v>18</v>
      </c>
      <c r="D162" s="2" t="s">
        <v>8</v>
      </c>
      <c r="E162" s="2" t="s">
        <v>9</v>
      </c>
      <c r="F162" s="7">
        <v>258</v>
      </c>
    </row>
    <row r="163" spans="1:6" x14ac:dyDescent="0.35">
      <c r="A163" s="6">
        <v>2015</v>
      </c>
      <c r="B163" s="2" t="s">
        <v>46</v>
      </c>
      <c r="C163" s="2" t="s">
        <v>18</v>
      </c>
      <c r="D163" s="2" t="s">
        <v>10</v>
      </c>
      <c r="E163" s="2" t="s">
        <v>9</v>
      </c>
      <c r="F163" s="7">
        <v>436</v>
      </c>
    </row>
    <row r="164" spans="1:6" x14ac:dyDescent="0.35">
      <c r="A164" s="6">
        <v>2016</v>
      </c>
      <c r="B164" s="2" t="s">
        <v>46</v>
      </c>
      <c r="C164" s="2" t="s">
        <v>18</v>
      </c>
      <c r="D164" s="2" t="s">
        <v>12</v>
      </c>
      <c r="E164" s="2" t="s">
        <v>9</v>
      </c>
      <c r="F164" s="7">
        <v>33</v>
      </c>
    </row>
    <row r="165" spans="1:6" x14ac:dyDescent="0.35">
      <c r="A165" s="6">
        <v>2016</v>
      </c>
      <c r="B165" s="2" t="s">
        <v>46</v>
      </c>
      <c r="C165" s="2" t="s">
        <v>18</v>
      </c>
      <c r="D165" s="2" t="s">
        <v>11</v>
      </c>
      <c r="E165" s="2" t="s">
        <v>9</v>
      </c>
      <c r="F165" s="7">
        <v>65</v>
      </c>
    </row>
    <row r="166" spans="1:6" x14ac:dyDescent="0.35">
      <c r="A166" s="6">
        <v>2017</v>
      </c>
      <c r="B166" s="2" t="s">
        <v>46</v>
      </c>
      <c r="C166" s="2" t="s">
        <v>18</v>
      </c>
      <c r="D166" s="2" t="s">
        <v>15</v>
      </c>
      <c r="E166" s="2" t="s">
        <v>9</v>
      </c>
      <c r="F166" s="7">
        <v>12</v>
      </c>
    </row>
    <row r="167" spans="1:6" x14ac:dyDescent="0.35">
      <c r="A167" s="6">
        <v>2017</v>
      </c>
      <c r="B167" s="2" t="s">
        <v>46</v>
      </c>
      <c r="C167" s="2" t="s">
        <v>18</v>
      </c>
      <c r="D167" s="2" t="s">
        <v>16</v>
      </c>
      <c r="E167" s="2" t="s">
        <v>9</v>
      </c>
      <c r="F167" s="7">
        <v>77</v>
      </c>
    </row>
    <row r="168" spans="1:6" x14ac:dyDescent="0.35">
      <c r="A168" s="6">
        <v>2018</v>
      </c>
      <c r="B168" s="2" t="s">
        <v>47</v>
      </c>
      <c r="C168" s="2" t="s">
        <v>18</v>
      </c>
      <c r="D168" s="2" t="s">
        <v>19</v>
      </c>
      <c r="E168" s="2" t="s">
        <v>9</v>
      </c>
      <c r="F168" s="7">
        <v>15</v>
      </c>
    </row>
    <row r="169" spans="1:6" x14ac:dyDescent="0.35">
      <c r="A169" s="6">
        <v>2018</v>
      </c>
      <c r="B169" s="2" t="s">
        <v>47</v>
      </c>
      <c r="C169" s="2" t="s">
        <v>18</v>
      </c>
      <c r="D169" s="2" t="s">
        <v>23</v>
      </c>
      <c r="E169" s="2" t="s">
        <v>14</v>
      </c>
      <c r="F169" s="7">
        <v>981</v>
      </c>
    </row>
    <row r="170" spans="1:6" x14ac:dyDescent="0.35">
      <c r="A170" s="6">
        <v>2015</v>
      </c>
      <c r="B170" s="2" t="s">
        <v>47</v>
      </c>
      <c r="C170" s="2" t="s">
        <v>18</v>
      </c>
      <c r="D170" s="2" t="s">
        <v>20</v>
      </c>
      <c r="E170" s="2" t="s">
        <v>14</v>
      </c>
      <c r="F170" s="7">
        <v>988</v>
      </c>
    </row>
    <row r="171" spans="1:6" x14ac:dyDescent="0.35">
      <c r="A171" s="6">
        <v>2015</v>
      </c>
      <c r="B171" s="2" t="s">
        <v>47</v>
      </c>
      <c r="C171" s="2" t="s">
        <v>18</v>
      </c>
      <c r="D171" s="2" t="s">
        <v>8</v>
      </c>
      <c r="E171" s="2" t="s">
        <v>9</v>
      </c>
      <c r="F171" s="7">
        <v>98</v>
      </c>
    </row>
    <row r="172" spans="1:6" x14ac:dyDescent="0.35">
      <c r="A172" s="6">
        <v>2016</v>
      </c>
      <c r="B172" s="2" t="s">
        <v>47</v>
      </c>
      <c r="C172" s="2" t="s">
        <v>18</v>
      </c>
      <c r="D172" s="2" t="s">
        <v>10</v>
      </c>
      <c r="E172" s="2" t="s">
        <v>9</v>
      </c>
      <c r="F172" s="7">
        <v>501</v>
      </c>
    </row>
    <row r="173" spans="1:6" x14ac:dyDescent="0.35">
      <c r="A173" s="6">
        <v>2016</v>
      </c>
      <c r="B173" s="2" t="s">
        <v>47</v>
      </c>
      <c r="C173" s="2" t="s">
        <v>18</v>
      </c>
      <c r="D173" s="2" t="s">
        <v>12</v>
      </c>
      <c r="E173" s="2" t="s">
        <v>9</v>
      </c>
      <c r="F173" s="7">
        <v>388</v>
      </c>
    </row>
    <row r="174" spans="1:6" x14ac:dyDescent="0.35">
      <c r="A174" s="6">
        <v>2017</v>
      </c>
      <c r="B174" s="2" t="s">
        <v>47</v>
      </c>
      <c r="C174" s="2" t="s">
        <v>18</v>
      </c>
      <c r="D174" s="2" t="s">
        <v>11</v>
      </c>
      <c r="E174" s="2" t="s">
        <v>9</v>
      </c>
      <c r="F174" s="7">
        <v>114</v>
      </c>
    </row>
    <row r="175" spans="1:6" x14ac:dyDescent="0.35">
      <c r="A175" s="6">
        <v>2017</v>
      </c>
      <c r="B175" s="2" t="s">
        <v>47</v>
      </c>
      <c r="C175" s="2" t="s">
        <v>18</v>
      </c>
      <c r="D175" s="2" t="s">
        <v>13</v>
      </c>
      <c r="E175" s="2" t="s">
        <v>14</v>
      </c>
      <c r="F175" s="7">
        <v>239</v>
      </c>
    </row>
    <row r="176" spans="1:6" x14ac:dyDescent="0.35">
      <c r="A176" s="6">
        <v>2018</v>
      </c>
      <c r="B176" s="2" t="s">
        <v>47</v>
      </c>
      <c r="C176" s="2" t="s">
        <v>18</v>
      </c>
      <c r="D176" s="2" t="s">
        <v>15</v>
      </c>
      <c r="E176" s="2" t="s">
        <v>9</v>
      </c>
      <c r="F176" s="7">
        <v>235</v>
      </c>
    </row>
    <row r="177" spans="1:6" x14ac:dyDescent="0.35">
      <c r="A177" s="6">
        <v>2018</v>
      </c>
      <c r="B177" s="2" t="s">
        <v>47</v>
      </c>
      <c r="C177" s="2" t="s">
        <v>18</v>
      </c>
      <c r="D177" s="2" t="s">
        <v>16</v>
      </c>
      <c r="E177" s="2" t="s">
        <v>9</v>
      </c>
      <c r="F177" s="7">
        <v>2343</v>
      </c>
    </row>
    <row r="178" spans="1:6" x14ac:dyDescent="0.35">
      <c r="A178" s="6">
        <v>2015</v>
      </c>
      <c r="B178" s="2" t="s">
        <v>48</v>
      </c>
      <c r="C178" s="2" t="s">
        <v>33</v>
      </c>
      <c r="D178" s="2" t="s">
        <v>23</v>
      </c>
      <c r="E178" s="2" t="s">
        <v>14</v>
      </c>
      <c r="F178" s="7">
        <v>9753</v>
      </c>
    </row>
    <row r="179" spans="1:6" x14ac:dyDescent="0.35">
      <c r="A179" s="6">
        <v>2015</v>
      </c>
      <c r="B179" s="2" t="s">
        <v>48</v>
      </c>
      <c r="C179" s="2" t="s">
        <v>33</v>
      </c>
      <c r="D179" s="2" t="s">
        <v>15</v>
      </c>
      <c r="E179" s="2" t="s">
        <v>9</v>
      </c>
      <c r="F179" s="7">
        <v>1698</v>
      </c>
    </row>
    <row r="180" spans="1:6" x14ac:dyDescent="0.35">
      <c r="A180" s="6">
        <v>2016</v>
      </c>
      <c r="B180" s="2" t="s">
        <v>49</v>
      </c>
      <c r="C180" s="2" t="s">
        <v>33</v>
      </c>
      <c r="D180" s="2" t="s">
        <v>20</v>
      </c>
      <c r="E180" s="2" t="s">
        <v>14</v>
      </c>
      <c r="F180" s="7">
        <v>12818</v>
      </c>
    </row>
    <row r="181" spans="1:6" x14ac:dyDescent="0.35">
      <c r="A181" s="6">
        <v>2016</v>
      </c>
      <c r="B181" s="2" t="s">
        <v>49</v>
      </c>
      <c r="C181" s="2" t="s">
        <v>33</v>
      </c>
      <c r="D181" s="2" t="s">
        <v>11</v>
      </c>
      <c r="E181" s="2" t="s">
        <v>9</v>
      </c>
      <c r="F181" s="7">
        <v>5001</v>
      </c>
    </row>
    <row r="182" spans="1:6" x14ac:dyDescent="0.35">
      <c r="A182" s="6">
        <v>2017</v>
      </c>
      <c r="B182" s="2" t="s">
        <v>49</v>
      </c>
      <c r="C182" s="2" t="s">
        <v>33</v>
      </c>
      <c r="D182" s="2" t="s">
        <v>12</v>
      </c>
      <c r="E182" s="2" t="s">
        <v>9</v>
      </c>
      <c r="F182" s="7">
        <v>7267</v>
      </c>
    </row>
    <row r="183" spans="1:6" x14ac:dyDescent="0.35">
      <c r="A183" s="6">
        <v>2017</v>
      </c>
      <c r="B183" s="2" t="s">
        <v>49</v>
      </c>
      <c r="C183" s="2" t="s">
        <v>33</v>
      </c>
      <c r="D183" s="2" t="s">
        <v>16</v>
      </c>
      <c r="E183" s="2" t="s">
        <v>9</v>
      </c>
      <c r="F183" s="7">
        <v>17787</v>
      </c>
    </row>
    <row r="184" spans="1:6" x14ac:dyDescent="0.35">
      <c r="A184" s="6">
        <v>2018</v>
      </c>
      <c r="B184" s="2" t="s">
        <v>50</v>
      </c>
      <c r="C184" s="2" t="s">
        <v>33</v>
      </c>
      <c r="D184" s="2" t="s">
        <v>19</v>
      </c>
      <c r="E184" s="2" t="s">
        <v>9</v>
      </c>
      <c r="F184" s="7">
        <v>198</v>
      </c>
    </row>
    <row r="185" spans="1:6" x14ac:dyDescent="0.35">
      <c r="A185" s="6">
        <v>2018</v>
      </c>
      <c r="B185" s="2" t="s">
        <v>50</v>
      </c>
      <c r="C185" s="2" t="s">
        <v>33</v>
      </c>
      <c r="D185" s="2" t="s">
        <v>23</v>
      </c>
      <c r="E185" s="2" t="s">
        <v>14</v>
      </c>
      <c r="F185" s="7">
        <v>321</v>
      </c>
    </row>
    <row r="186" spans="1:6" x14ac:dyDescent="0.35">
      <c r="A186" s="6">
        <v>2015</v>
      </c>
      <c r="B186" s="2" t="s">
        <v>50</v>
      </c>
      <c r="C186" s="2" t="s">
        <v>33</v>
      </c>
      <c r="D186" s="2" t="s">
        <v>20</v>
      </c>
      <c r="E186" s="2" t="s">
        <v>14</v>
      </c>
      <c r="F186" s="7">
        <v>114</v>
      </c>
    </row>
    <row r="187" spans="1:6" x14ac:dyDescent="0.35">
      <c r="A187" s="6">
        <v>2015</v>
      </c>
      <c r="B187" s="2" t="s">
        <v>50</v>
      </c>
      <c r="C187" s="2" t="s">
        <v>33</v>
      </c>
      <c r="D187" s="2" t="s">
        <v>8</v>
      </c>
      <c r="E187" s="2" t="s">
        <v>9</v>
      </c>
      <c r="F187" s="7">
        <v>239</v>
      </c>
    </row>
    <row r="188" spans="1:6" x14ac:dyDescent="0.35">
      <c r="A188" s="6">
        <v>2016</v>
      </c>
      <c r="B188" s="2" t="s">
        <v>50</v>
      </c>
      <c r="C188" s="2" t="s">
        <v>33</v>
      </c>
      <c r="D188" s="2" t="s">
        <v>10</v>
      </c>
      <c r="E188" s="2" t="s">
        <v>9</v>
      </c>
      <c r="F188" s="7">
        <v>235</v>
      </c>
    </row>
    <row r="189" spans="1:6" x14ac:dyDescent="0.35">
      <c r="A189" s="6">
        <v>2016</v>
      </c>
      <c r="B189" s="2" t="s">
        <v>50</v>
      </c>
      <c r="C189" s="2" t="s">
        <v>33</v>
      </c>
      <c r="D189" s="2" t="s">
        <v>11</v>
      </c>
      <c r="E189" s="2" t="s">
        <v>9</v>
      </c>
      <c r="F189" s="7">
        <v>2343</v>
      </c>
    </row>
    <row r="190" spans="1:6" x14ac:dyDescent="0.35">
      <c r="A190" s="6">
        <v>2017</v>
      </c>
      <c r="B190" s="2" t="s">
        <v>50</v>
      </c>
      <c r="C190" s="2" t="s">
        <v>33</v>
      </c>
      <c r="D190" s="2" t="s">
        <v>12</v>
      </c>
      <c r="E190" s="2" t="s">
        <v>9</v>
      </c>
      <c r="F190" s="7">
        <v>114</v>
      </c>
    </row>
    <row r="191" spans="1:6" x14ac:dyDescent="0.35">
      <c r="A191" s="6">
        <v>2017</v>
      </c>
      <c r="B191" s="2" t="s">
        <v>50</v>
      </c>
      <c r="C191" s="2" t="s">
        <v>33</v>
      </c>
      <c r="D191" s="2" t="s">
        <v>11</v>
      </c>
      <c r="E191" s="2" t="s">
        <v>9</v>
      </c>
      <c r="F191" s="7">
        <v>239</v>
      </c>
    </row>
    <row r="192" spans="1:6" x14ac:dyDescent="0.35">
      <c r="A192" s="6">
        <v>2018</v>
      </c>
      <c r="B192" s="2" t="s">
        <v>50</v>
      </c>
      <c r="C192" s="2" t="s">
        <v>33</v>
      </c>
      <c r="D192" s="2" t="s">
        <v>13</v>
      </c>
      <c r="E192" s="2" t="s">
        <v>14</v>
      </c>
      <c r="F192" s="7">
        <v>235</v>
      </c>
    </row>
    <row r="193" spans="1:6" x14ac:dyDescent="0.35">
      <c r="A193" s="6">
        <v>2018</v>
      </c>
      <c r="B193" s="2" t="s">
        <v>50</v>
      </c>
      <c r="C193" s="2" t="s">
        <v>33</v>
      </c>
      <c r="D193" s="2" t="s">
        <v>15</v>
      </c>
      <c r="E193" s="2" t="s">
        <v>9</v>
      </c>
      <c r="F193" s="7">
        <v>2343</v>
      </c>
    </row>
    <row r="194" spans="1:6" x14ac:dyDescent="0.35">
      <c r="A194" s="6">
        <v>2015</v>
      </c>
      <c r="B194" s="2" t="s">
        <v>50</v>
      </c>
      <c r="C194" s="2" t="s">
        <v>33</v>
      </c>
      <c r="D194" s="2" t="s">
        <v>16</v>
      </c>
      <c r="E194" s="2" t="s">
        <v>9</v>
      </c>
      <c r="F194" s="7">
        <v>243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475FB-9F94-4E16-96B5-D2D28342BD71}">
  <sheetPr codeName="Sheet3"/>
  <dimension ref="A1:F203"/>
  <sheetViews>
    <sheetView topLeftCell="A179" workbookViewId="0">
      <selection activeCell="H202" sqref="H202"/>
    </sheetView>
  </sheetViews>
  <sheetFormatPr defaultRowHeight="14.5" x14ac:dyDescent="0.35"/>
  <cols>
    <col min="2" max="2" width="19.54296875" customWidth="1"/>
    <col min="3" max="3" width="17.6328125" customWidth="1"/>
    <col min="4" max="4" width="9.81640625" customWidth="1"/>
    <col min="5" max="5" width="12.81640625" customWidth="1"/>
    <col min="6" max="6" width="11.1796875" customWidth="1"/>
  </cols>
  <sheetData>
    <row r="1" spans="1:6" x14ac:dyDescent="0.35">
      <c r="A1" t="s">
        <v>0</v>
      </c>
      <c r="B1" t="s">
        <v>1</v>
      </c>
      <c r="C1" t="s">
        <v>2</v>
      </c>
      <c r="D1" t="s">
        <v>3</v>
      </c>
      <c r="E1" t="s">
        <v>4</v>
      </c>
      <c r="F1" t="s">
        <v>5</v>
      </c>
    </row>
    <row r="2" spans="1:6" x14ac:dyDescent="0.35">
      <c r="A2">
        <v>2015</v>
      </c>
      <c r="B2" t="s">
        <v>6</v>
      </c>
      <c r="C2" t="s">
        <v>7</v>
      </c>
      <c r="D2" t="s">
        <v>8</v>
      </c>
      <c r="E2" t="s">
        <v>9</v>
      </c>
      <c r="F2">
        <v>12874</v>
      </c>
    </row>
    <row r="3" spans="1:6" x14ac:dyDescent="0.35">
      <c r="A3">
        <v>2015</v>
      </c>
      <c r="B3" t="s">
        <v>6</v>
      </c>
      <c r="C3" t="s">
        <v>7</v>
      </c>
      <c r="D3" t="s">
        <v>10</v>
      </c>
      <c r="E3" t="s">
        <v>9</v>
      </c>
      <c r="F3">
        <v>2457</v>
      </c>
    </row>
    <row r="4" spans="1:6" x14ac:dyDescent="0.35">
      <c r="A4">
        <v>2016</v>
      </c>
      <c r="B4" t="s">
        <v>6</v>
      </c>
      <c r="C4" t="s">
        <v>7</v>
      </c>
      <c r="D4" t="s">
        <v>11</v>
      </c>
      <c r="E4" t="s">
        <v>9</v>
      </c>
      <c r="F4">
        <v>453</v>
      </c>
    </row>
    <row r="5" spans="1:6" x14ac:dyDescent="0.35">
      <c r="A5">
        <v>2016</v>
      </c>
      <c r="B5" t="s">
        <v>6</v>
      </c>
      <c r="C5" t="s">
        <v>7</v>
      </c>
      <c r="D5" t="s">
        <v>12</v>
      </c>
      <c r="E5" t="s">
        <v>9</v>
      </c>
      <c r="F5">
        <v>321</v>
      </c>
    </row>
    <row r="6" spans="1:6" x14ac:dyDescent="0.35">
      <c r="A6">
        <v>2017</v>
      </c>
      <c r="B6" t="s">
        <v>6</v>
      </c>
      <c r="C6" t="s">
        <v>7</v>
      </c>
      <c r="D6" t="s">
        <v>11</v>
      </c>
      <c r="E6" t="s">
        <v>9</v>
      </c>
      <c r="F6">
        <v>154</v>
      </c>
    </row>
    <row r="7" spans="1:6" x14ac:dyDescent="0.35">
      <c r="A7">
        <v>2017</v>
      </c>
      <c r="B7" t="s">
        <v>6</v>
      </c>
      <c r="C7" t="s">
        <v>7</v>
      </c>
      <c r="D7" t="s">
        <v>13</v>
      </c>
      <c r="E7" t="s">
        <v>14</v>
      </c>
      <c r="F7">
        <v>72</v>
      </c>
    </row>
    <row r="8" spans="1:6" x14ac:dyDescent="0.35">
      <c r="A8">
        <v>2018</v>
      </c>
      <c r="B8" t="s">
        <v>6</v>
      </c>
      <c r="C8" t="s">
        <v>7</v>
      </c>
      <c r="D8" t="s">
        <v>15</v>
      </c>
      <c r="E8" t="s">
        <v>9</v>
      </c>
      <c r="F8">
        <v>965</v>
      </c>
    </row>
    <row r="9" spans="1:6" x14ac:dyDescent="0.35">
      <c r="A9">
        <v>2018</v>
      </c>
      <c r="B9" t="s">
        <v>6</v>
      </c>
      <c r="C9" t="s">
        <v>7</v>
      </c>
      <c r="D9" t="s">
        <v>16</v>
      </c>
      <c r="E9" t="s">
        <v>9</v>
      </c>
      <c r="F9">
        <v>808</v>
      </c>
    </row>
    <row r="10" spans="1:6" x14ac:dyDescent="0.35">
      <c r="A10">
        <v>2015</v>
      </c>
      <c r="B10" t="s">
        <v>17</v>
      </c>
      <c r="C10" t="s">
        <v>18</v>
      </c>
      <c r="D10" t="s">
        <v>19</v>
      </c>
      <c r="E10" t="s">
        <v>9</v>
      </c>
      <c r="F10">
        <v>2001</v>
      </c>
    </row>
    <row r="11" spans="1:6" x14ac:dyDescent="0.35">
      <c r="A11">
        <v>2015</v>
      </c>
      <c r="B11" t="s">
        <v>17</v>
      </c>
      <c r="C11" t="s">
        <v>18</v>
      </c>
      <c r="D11" t="s">
        <v>20</v>
      </c>
      <c r="E11" t="s">
        <v>14</v>
      </c>
      <c r="F11">
        <v>255</v>
      </c>
    </row>
    <row r="12" spans="1:6" x14ac:dyDescent="0.35">
      <c r="A12">
        <v>2016</v>
      </c>
      <c r="B12" t="s">
        <v>17</v>
      </c>
      <c r="C12" t="s">
        <v>18</v>
      </c>
      <c r="D12" t="s">
        <v>8</v>
      </c>
      <c r="E12" t="s">
        <v>21</v>
      </c>
      <c r="F12">
        <v>1269</v>
      </c>
    </row>
    <row r="13" spans="1:6" x14ac:dyDescent="0.35">
      <c r="A13">
        <v>2016</v>
      </c>
      <c r="B13" t="s">
        <v>17</v>
      </c>
      <c r="C13" t="s">
        <v>18</v>
      </c>
      <c r="D13" t="s">
        <v>10</v>
      </c>
      <c r="E13" t="s">
        <v>14</v>
      </c>
      <c r="F13">
        <v>25</v>
      </c>
    </row>
    <row r="14" spans="1:6" x14ac:dyDescent="0.35">
      <c r="A14">
        <v>2017</v>
      </c>
      <c r="B14" t="s">
        <v>17</v>
      </c>
      <c r="C14" t="s">
        <v>18</v>
      </c>
      <c r="D14" t="s">
        <v>11</v>
      </c>
      <c r="E14" t="s">
        <v>14</v>
      </c>
      <c r="F14">
        <v>35</v>
      </c>
    </row>
    <row r="15" spans="1:6" x14ac:dyDescent="0.35">
      <c r="A15">
        <v>2017</v>
      </c>
      <c r="B15" t="s">
        <v>17</v>
      </c>
      <c r="C15" t="s">
        <v>18</v>
      </c>
      <c r="D15" t="s">
        <v>15</v>
      </c>
      <c r="E15" t="s">
        <v>14</v>
      </c>
      <c r="F15">
        <v>6</v>
      </c>
    </row>
    <row r="16" spans="1:6" x14ac:dyDescent="0.35">
      <c r="A16">
        <v>2018</v>
      </c>
      <c r="B16" t="s">
        <v>17</v>
      </c>
      <c r="C16" t="s">
        <v>18</v>
      </c>
      <c r="D16" t="s">
        <v>16</v>
      </c>
      <c r="E16" t="s">
        <v>14</v>
      </c>
      <c r="F16">
        <v>12939</v>
      </c>
    </row>
    <row r="17" spans="1:6" x14ac:dyDescent="0.35">
      <c r="A17">
        <v>2018</v>
      </c>
      <c r="B17" t="s">
        <v>22</v>
      </c>
      <c r="C17" t="s">
        <v>7</v>
      </c>
      <c r="D17" t="s">
        <v>19</v>
      </c>
      <c r="E17" t="s">
        <v>14</v>
      </c>
      <c r="F17">
        <v>114</v>
      </c>
    </row>
    <row r="18" spans="1:6" x14ac:dyDescent="0.35">
      <c r="A18">
        <v>2015</v>
      </c>
      <c r="B18" t="s">
        <v>22</v>
      </c>
      <c r="C18" t="s">
        <v>7</v>
      </c>
      <c r="D18" t="s">
        <v>23</v>
      </c>
      <c r="E18" t="s">
        <v>14</v>
      </c>
      <c r="F18">
        <v>239</v>
      </c>
    </row>
    <row r="19" spans="1:6" x14ac:dyDescent="0.35">
      <c r="A19">
        <v>2015</v>
      </c>
      <c r="B19" t="s">
        <v>22</v>
      </c>
      <c r="C19" t="s">
        <v>7</v>
      </c>
      <c r="D19" t="s">
        <v>20</v>
      </c>
      <c r="E19" t="s">
        <v>14</v>
      </c>
      <c r="F19">
        <v>235</v>
      </c>
    </row>
    <row r="20" spans="1:6" x14ac:dyDescent="0.35">
      <c r="A20">
        <v>2016</v>
      </c>
      <c r="B20" t="s">
        <v>22</v>
      </c>
      <c r="C20" t="s">
        <v>7</v>
      </c>
      <c r="D20" t="s">
        <v>8</v>
      </c>
      <c r="E20" t="s">
        <v>9</v>
      </c>
      <c r="F20">
        <v>2343</v>
      </c>
    </row>
    <row r="21" spans="1:6" x14ac:dyDescent="0.35">
      <c r="A21">
        <v>2016</v>
      </c>
      <c r="B21" t="s">
        <v>22</v>
      </c>
      <c r="C21" t="s">
        <v>7</v>
      </c>
      <c r="D21" t="s">
        <v>10</v>
      </c>
      <c r="E21" t="s">
        <v>9</v>
      </c>
      <c r="F21">
        <v>9753</v>
      </c>
    </row>
    <row r="22" spans="1:6" x14ac:dyDescent="0.35">
      <c r="A22">
        <v>2017</v>
      </c>
      <c r="B22" t="s">
        <v>22</v>
      </c>
      <c r="C22" t="s">
        <v>7</v>
      </c>
      <c r="D22" t="s">
        <v>11</v>
      </c>
      <c r="E22" t="s">
        <v>14</v>
      </c>
      <c r="F22">
        <v>1698</v>
      </c>
    </row>
    <row r="23" spans="1:6" x14ac:dyDescent="0.35">
      <c r="A23">
        <v>2017</v>
      </c>
      <c r="B23" t="s">
        <v>22</v>
      </c>
      <c r="C23" t="s">
        <v>7</v>
      </c>
      <c r="D23" t="s">
        <v>12</v>
      </c>
      <c r="E23" t="s">
        <v>9</v>
      </c>
      <c r="F23">
        <v>12818</v>
      </c>
    </row>
    <row r="24" spans="1:6" x14ac:dyDescent="0.35">
      <c r="A24">
        <v>2018</v>
      </c>
      <c r="B24" t="s">
        <v>22</v>
      </c>
      <c r="C24" t="s">
        <v>7</v>
      </c>
      <c r="D24" t="s">
        <v>24</v>
      </c>
      <c r="E24" t="s">
        <v>14</v>
      </c>
      <c r="F24">
        <v>5001</v>
      </c>
    </row>
    <row r="25" spans="1:6" x14ac:dyDescent="0.35">
      <c r="A25">
        <v>2018</v>
      </c>
      <c r="B25" t="s">
        <v>22</v>
      </c>
      <c r="C25" t="s">
        <v>7</v>
      </c>
      <c r="D25" t="s">
        <v>13</v>
      </c>
      <c r="E25" t="s">
        <v>21</v>
      </c>
      <c r="F25">
        <v>7267</v>
      </c>
    </row>
    <row r="26" spans="1:6" x14ac:dyDescent="0.35">
      <c r="A26">
        <v>2015</v>
      </c>
      <c r="B26" t="s">
        <v>22</v>
      </c>
      <c r="C26" t="s">
        <v>7</v>
      </c>
      <c r="D26" t="s">
        <v>15</v>
      </c>
      <c r="E26" t="s">
        <v>21</v>
      </c>
      <c r="F26">
        <v>17787</v>
      </c>
    </row>
    <row r="27" spans="1:6" x14ac:dyDescent="0.35">
      <c r="A27">
        <v>2015</v>
      </c>
      <c r="B27" t="s">
        <v>22</v>
      </c>
      <c r="C27" t="s">
        <v>7</v>
      </c>
      <c r="D27" t="s">
        <v>16</v>
      </c>
      <c r="E27" t="s">
        <v>21</v>
      </c>
      <c r="F27">
        <v>17886</v>
      </c>
    </row>
    <row r="28" spans="1:6" x14ac:dyDescent="0.35">
      <c r="A28">
        <v>2016</v>
      </c>
      <c r="B28" t="s">
        <v>25</v>
      </c>
      <c r="C28" t="s">
        <v>7</v>
      </c>
      <c r="D28" t="s">
        <v>19</v>
      </c>
      <c r="E28" t="s">
        <v>21</v>
      </c>
      <c r="F28">
        <v>102076</v>
      </c>
    </row>
    <row r="29" spans="1:6" x14ac:dyDescent="0.35">
      <c r="A29">
        <v>2016</v>
      </c>
      <c r="B29" t="s">
        <v>25</v>
      </c>
      <c r="C29" t="s">
        <v>7</v>
      </c>
      <c r="D29" t="s">
        <v>23</v>
      </c>
      <c r="E29" t="s">
        <v>21</v>
      </c>
      <c r="F29">
        <v>3082</v>
      </c>
    </row>
    <row r="30" spans="1:6" x14ac:dyDescent="0.35">
      <c r="A30">
        <v>2017</v>
      </c>
      <c r="B30" t="s">
        <v>25</v>
      </c>
      <c r="C30" t="s">
        <v>7</v>
      </c>
      <c r="D30" t="s">
        <v>20</v>
      </c>
      <c r="E30" t="s">
        <v>21</v>
      </c>
      <c r="F30">
        <v>2845</v>
      </c>
    </row>
    <row r="31" spans="1:6" x14ac:dyDescent="0.35">
      <c r="A31">
        <v>2017</v>
      </c>
      <c r="B31" t="s">
        <v>25</v>
      </c>
      <c r="C31" t="s">
        <v>7</v>
      </c>
      <c r="D31" t="s">
        <v>8</v>
      </c>
      <c r="E31" t="s">
        <v>21</v>
      </c>
      <c r="F31">
        <v>1052</v>
      </c>
    </row>
    <row r="32" spans="1:6" x14ac:dyDescent="0.35">
      <c r="A32">
        <v>2018</v>
      </c>
      <c r="B32" t="s">
        <v>25</v>
      </c>
      <c r="C32" t="s">
        <v>7</v>
      </c>
      <c r="D32" t="s">
        <v>10</v>
      </c>
      <c r="E32" t="s">
        <v>9</v>
      </c>
      <c r="F32">
        <v>8412</v>
      </c>
    </row>
    <row r="33" spans="1:6" x14ac:dyDescent="0.35">
      <c r="A33">
        <v>2018</v>
      </c>
      <c r="B33" t="s">
        <v>25</v>
      </c>
      <c r="C33" t="s">
        <v>7</v>
      </c>
      <c r="D33" t="s">
        <v>11</v>
      </c>
      <c r="E33" t="s">
        <v>9</v>
      </c>
      <c r="F33">
        <v>7336</v>
      </c>
    </row>
    <row r="34" spans="1:6" x14ac:dyDescent="0.35">
      <c r="A34">
        <v>2015</v>
      </c>
      <c r="B34" t="s">
        <v>25</v>
      </c>
      <c r="C34" t="s">
        <v>7</v>
      </c>
      <c r="D34" t="s">
        <v>12</v>
      </c>
      <c r="E34" t="s">
        <v>9</v>
      </c>
      <c r="F34">
        <v>837</v>
      </c>
    </row>
    <row r="35" spans="1:6" x14ac:dyDescent="0.35">
      <c r="A35">
        <v>2015</v>
      </c>
      <c r="B35" t="s">
        <v>25</v>
      </c>
      <c r="C35" t="s">
        <v>7</v>
      </c>
      <c r="D35" t="s">
        <v>11</v>
      </c>
      <c r="E35" t="s">
        <v>9</v>
      </c>
      <c r="F35">
        <v>71014</v>
      </c>
    </row>
    <row r="36" spans="1:6" x14ac:dyDescent="0.35">
      <c r="A36">
        <v>2016</v>
      </c>
      <c r="B36" t="s">
        <v>25</v>
      </c>
      <c r="C36" t="s">
        <v>7</v>
      </c>
      <c r="D36" t="s">
        <v>13</v>
      </c>
      <c r="E36" t="s">
        <v>14</v>
      </c>
      <c r="F36">
        <v>79</v>
      </c>
    </row>
    <row r="37" spans="1:6" x14ac:dyDescent="0.35">
      <c r="A37">
        <v>2016</v>
      </c>
      <c r="B37" t="s">
        <v>25</v>
      </c>
      <c r="C37" t="s">
        <v>7</v>
      </c>
      <c r="D37" t="s">
        <v>15</v>
      </c>
      <c r="E37" t="s">
        <v>9</v>
      </c>
      <c r="F37">
        <v>12</v>
      </c>
    </row>
    <row r="38" spans="1:6" x14ac:dyDescent="0.35">
      <c r="A38">
        <v>2017</v>
      </c>
      <c r="B38" t="s">
        <v>25</v>
      </c>
      <c r="C38" t="s">
        <v>7</v>
      </c>
      <c r="D38" t="s">
        <v>16</v>
      </c>
      <c r="E38" t="s">
        <v>9</v>
      </c>
      <c r="F38">
        <v>77</v>
      </c>
    </row>
    <row r="39" spans="1:6" x14ac:dyDescent="0.35">
      <c r="A39">
        <v>2017</v>
      </c>
      <c r="B39" t="s">
        <v>26</v>
      </c>
      <c r="C39" t="s">
        <v>7</v>
      </c>
      <c r="D39" t="s">
        <v>19</v>
      </c>
      <c r="E39" t="s">
        <v>9</v>
      </c>
      <c r="F39">
        <v>15</v>
      </c>
    </row>
    <row r="40" spans="1:6" x14ac:dyDescent="0.35">
      <c r="A40">
        <v>2018</v>
      </c>
      <c r="B40" t="s">
        <v>26</v>
      </c>
      <c r="C40" t="s">
        <v>7</v>
      </c>
      <c r="D40" t="s">
        <v>23</v>
      </c>
      <c r="E40" t="s">
        <v>14</v>
      </c>
      <c r="F40">
        <v>981</v>
      </c>
    </row>
    <row r="41" spans="1:6" x14ac:dyDescent="0.35">
      <c r="A41">
        <v>2018</v>
      </c>
      <c r="B41" t="s">
        <v>26</v>
      </c>
      <c r="C41" t="s">
        <v>7</v>
      </c>
      <c r="D41" t="s">
        <v>20</v>
      </c>
      <c r="E41" t="s">
        <v>14</v>
      </c>
      <c r="F41">
        <v>988</v>
      </c>
    </row>
    <row r="42" spans="1:6" x14ac:dyDescent="0.35">
      <c r="A42">
        <v>2015</v>
      </c>
      <c r="B42" t="s">
        <v>26</v>
      </c>
      <c r="C42" t="s">
        <v>7</v>
      </c>
      <c r="D42" t="s">
        <v>8</v>
      </c>
      <c r="E42" t="s">
        <v>9</v>
      </c>
      <c r="F42">
        <v>98</v>
      </c>
    </row>
    <row r="43" spans="1:6" x14ac:dyDescent="0.35">
      <c r="A43">
        <v>2015</v>
      </c>
      <c r="B43" t="s">
        <v>26</v>
      </c>
      <c r="C43" t="s">
        <v>7</v>
      </c>
      <c r="D43" t="s">
        <v>10</v>
      </c>
      <c r="E43" t="s">
        <v>9</v>
      </c>
      <c r="F43">
        <v>501</v>
      </c>
    </row>
    <row r="44" spans="1:6" x14ac:dyDescent="0.35">
      <c r="A44">
        <v>2016</v>
      </c>
      <c r="B44" t="s">
        <v>26</v>
      </c>
      <c r="C44" t="s">
        <v>7</v>
      </c>
      <c r="D44" t="s">
        <v>11</v>
      </c>
      <c r="E44" t="s">
        <v>9</v>
      </c>
      <c r="F44">
        <v>388</v>
      </c>
    </row>
    <row r="45" spans="1:6" x14ac:dyDescent="0.35">
      <c r="A45">
        <v>2016</v>
      </c>
      <c r="B45" t="s">
        <v>26</v>
      </c>
      <c r="C45" t="s">
        <v>7</v>
      </c>
      <c r="D45" t="s">
        <v>12</v>
      </c>
      <c r="E45" t="s">
        <v>9</v>
      </c>
      <c r="F45">
        <v>22</v>
      </c>
    </row>
    <row r="46" spans="1:6" x14ac:dyDescent="0.35">
      <c r="A46">
        <v>2017</v>
      </c>
      <c r="B46" t="s">
        <v>26</v>
      </c>
      <c r="C46" t="s">
        <v>7</v>
      </c>
      <c r="D46" t="s">
        <v>24</v>
      </c>
      <c r="E46" t="s">
        <v>14</v>
      </c>
      <c r="F46">
        <v>258</v>
      </c>
    </row>
    <row r="47" spans="1:6" x14ac:dyDescent="0.35">
      <c r="A47">
        <v>2017</v>
      </c>
      <c r="B47" t="s">
        <v>26</v>
      </c>
      <c r="C47" t="s">
        <v>7</v>
      </c>
      <c r="D47" t="s">
        <v>11</v>
      </c>
      <c r="E47" t="s">
        <v>9</v>
      </c>
      <c r="F47">
        <v>436</v>
      </c>
    </row>
    <row r="48" spans="1:6" x14ac:dyDescent="0.35">
      <c r="A48">
        <v>2018</v>
      </c>
      <c r="B48" t="s">
        <v>26</v>
      </c>
      <c r="C48" t="s">
        <v>7</v>
      </c>
      <c r="D48" t="s">
        <v>13</v>
      </c>
      <c r="E48" t="s">
        <v>14</v>
      </c>
      <c r="F48">
        <v>33</v>
      </c>
    </row>
    <row r="49" spans="1:6" x14ac:dyDescent="0.35">
      <c r="A49">
        <v>2018</v>
      </c>
      <c r="B49" t="s">
        <v>26</v>
      </c>
      <c r="C49" t="s">
        <v>7</v>
      </c>
      <c r="D49" t="s">
        <v>15</v>
      </c>
      <c r="E49" t="s">
        <v>9</v>
      </c>
      <c r="F49">
        <v>65</v>
      </c>
    </row>
    <row r="50" spans="1:6" x14ac:dyDescent="0.35">
      <c r="A50">
        <v>2015</v>
      </c>
      <c r="B50" t="s">
        <v>26</v>
      </c>
      <c r="C50" t="s">
        <v>7</v>
      </c>
      <c r="D50" t="s">
        <v>16</v>
      </c>
      <c r="E50" t="s">
        <v>9</v>
      </c>
      <c r="F50">
        <v>12</v>
      </c>
    </row>
    <row r="51" spans="1:6" x14ac:dyDescent="0.35">
      <c r="A51">
        <v>2015</v>
      </c>
      <c r="B51" t="s">
        <v>27</v>
      </c>
      <c r="C51" t="s">
        <v>28</v>
      </c>
      <c r="D51" t="s">
        <v>23</v>
      </c>
      <c r="E51" t="s">
        <v>14</v>
      </c>
      <c r="F51">
        <v>77</v>
      </c>
    </row>
    <row r="52" spans="1:6" x14ac:dyDescent="0.35">
      <c r="A52">
        <v>2016</v>
      </c>
      <c r="B52" t="s">
        <v>27</v>
      </c>
      <c r="C52" t="s">
        <v>28</v>
      </c>
      <c r="D52" t="s">
        <v>20</v>
      </c>
      <c r="E52" t="s">
        <v>14</v>
      </c>
      <c r="F52">
        <v>15</v>
      </c>
    </row>
    <row r="53" spans="1:6" x14ac:dyDescent="0.35">
      <c r="A53">
        <v>2016</v>
      </c>
      <c r="B53" t="s">
        <v>27</v>
      </c>
      <c r="C53" t="s">
        <v>28</v>
      </c>
      <c r="D53" t="s">
        <v>8</v>
      </c>
      <c r="E53" t="s">
        <v>21</v>
      </c>
      <c r="F53">
        <v>981</v>
      </c>
    </row>
    <row r="54" spans="1:6" x14ac:dyDescent="0.35">
      <c r="A54">
        <v>2017</v>
      </c>
      <c r="B54" t="s">
        <v>27</v>
      </c>
      <c r="C54" t="s">
        <v>28</v>
      </c>
      <c r="D54" t="s">
        <v>10</v>
      </c>
      <c r="E54" t="s">
        <v>9</v>
      </c>
      <c r="F54">
        <v>988</v>
      </c>
    </row>
    <row r="55" spans="1:6" x14ac:dyDescent="0.35">
      <c r="A55">
        <v>2017</v>
      </c>
      <c r="B55" t="s">
        <v>27</v>
      </c>
      <c r="C55" t="s">
        <v>28</v>
      </c>
      <c r="D55" t="s">
        <v>11</v>
      </c>
      <c r="E55" t="s">
        <v>9</v>
      </c>
      <c r="F55">
        <v>98</v>
      </c>
    </row>
    <row r="56" spans="1:6" x14ac:dyDescent="0.35">
      <c r="A56">
        <v>2018</v>
      </c>
      <c r="B56" t="s">
        <v>27</v>
      </c>
      <c r="C56" t="s">
        <v>28</v>
      </c>
      <c r="D56" t="s">
        <v>12</v>
      </c>
      <c r="E56" t="s">
        <v>9</v>
      </c>
      <c r="F56">
        <v>501</v>
      </c>
    </row>
    <row r="57" spans="1:6" x14ac:dyDescent="0.35">
      <c r="A57">
        <v>2018</v>
      </c>
      <c r="B57" t="s">
        <v>27</v>
      </c>
      <c r="C57" t="s">
        <v>28</v>
      </c>
      <c r="D57" t="s">
        <v>11</v>
      </c>
      <c r="E57" t="s">
        <v>9</v>
      </c>
      <c r="F57">
        <v>388</v>
      </c>
    </row>
    <row r="58" spans="1:6" x14ac:dyDescent="0.35">
      <c r="A58">
        <v>2015</v>
      </c>
      <c r="B58" t="s">
        <v>27</v>
      </c>
      <c r="C58" t="s">
        <v>28</v>
      </c>
      <c r="D58" t="s">
        <v>15</v>
      </c>
      <c r="E58" t="s">
        <v>9</v>
      </c>
      <c r="F58">
        <v>22</v>
      </c>
    </row>
    <row r="59" spans="1:6" x14ac:dyDescent="0.35">
      <c r="A59">
        <v>2015</v>
      </c>
      <c r="B59" t="s">
        <v>27</v>
      </c>
      <c r="C59" t="s">
        <v>28</v>
      </c>
      <c r="D59" t="s">
        <v>16</v>
      </c>
      <c r="E59" t="s">
        <v>21</v>
      </c>
      <c r="F59">
        <v>258</v>
      </c>
    </row>
    <row r="60" spans="1:6" x14ac:dyDescent="0.35">
      <c r="A60">
        <v>2016</v>
      </c>
      <c r="B60" t="s">
        <v>29</v>
      </c>
      <c r="C60" t="s">
        <v>28</v>
      </c>
      <c r="D60" t="s">
        <v>23</v>
      </c>
      <c r="E60" t="s">
        <v>14</v>
      </c>
      <c r="F60">
        <v>436</v>
      </c>
    </row>
    <row r="61" spans="1:6" x14ac:dyDescent="0.35">
      <c r="A61">
        <v>2016</v>
      </c>
      <c r="B61" t="s">
        <v>29</v>
      </c>
      <c r="C61" t="s">
        <v>28</v>
      </c>
      <c r="D61" t="s">
        <v>20</v>
      </c>
      <c r="E61" t="s">
        <v>14</v>
      </c>
      <c r="F61">
        <v>33</v>
      </c>
    </row>
    <row r="62" spans="1:6" x14ac:dyDescent="0.35">
      <c r="A62">
        <v>2017</v>
      </c>
      <c r="B62" t="s">
        <v>29</v>
      </c>
      <c r="C62" t="s">
        <v>28</v>
      </c>
      <c r="D62" t="s">
        <v>12</v>
      </c>
      <c r="E62" t="s">
        <v>9</v>
      </c>
      <c r="F62">
        <v>77</v>
      </c>
    </row>
    <row r="63" spans="1:6" x14ac:dyDescent="0.35">
      <c r="A63">
        <v>2017</v>
      </c>
      <c r="B63" t="s">
        <v>29</v>
      </c>
      <c r="C63" t="s">
        <v>28</v>
      </c>
      <c r="D63" t="s">
        <v>16</v>
      </c>
      <c r="E63" t="s">
        <v>9</v>
      </c>
      <c r="F63">
        <v>15</v>
      </c>
    </row>
    <row r="64" spans="1:6" x14ac:dyDescent="0.35">
      <c r="A64">
        <v>2018</v>
      </c>
      <c r="B64" t="s">
        <v>30</v>
      </c>
      <c r="C64" t="s">
        <v>28</v>
      </c>
      <c r="D64" t="s">
        <v>19</v>
      </c>
      <c r="E64" t="s">
        <v>9</v>
      </c>
      <c r="F64">
        <v>981</v>
      </c>
    </row>
    <row r="65" spans="1:6" x14ac:dyDescent="0.35">
      <c r="A65">
        <v>2018</v>
      </c>
      <c r="B65" t="s">
        <v>30</v>
      </c>
      <c r="C65" t="s">
        <v>28</v>
      </c>
      <c r="D65" t="s">
        <v>23</v>
      </c>
      <c r="E65" t="s">
        <v>14</v>
      </c>
      <c r="F65">
        <v>988</v>
      </c>
    </row>
    <row r="66" spans="1:6" x14ac:dyDescent="0.35">
      <c r="A66">
        <v>2015</v>
      </c>
      <c r="B66" t="s">
        <v>30</v>
      </c>
      <c r="C66" t="s">
        <v>28</v>
      </c>
      <c r="D66" t="s">
        <v>20</v>
      </c>
      <c r="E66" t="s">
        <v>14</v>
      </c>
      <c r="F66">
        <v>98</v>
      </c>
    </row>
    <row r="67" spans="1:6" x14ac:dyDescent="0.35">
      <c r="A67">
        <v>2015</v>
      </c>
      <c r="B67" t="s">
        <v>30</v>
      </c>
      <c r="C67" t="s">
        <v>28</v>
      </c>
      <c r="D67" t="s">
        <v>8</v>
      </c>
      <c r="E67" t="s">
        <v>9</v>
      </c>
      <c r="F67">
        <v>501</v>
      </c>
    </row>
    <row r="68" spans="1:6" x14ac:dyDescent="0.35">
      <c r="A68">
        <v>2016</v>
      </c>
      <c r="B68" t="s">
        <v>30</v>
      </c>
      <c r="C68" t="s">
        <v>28</v>
      </c>
      <c r="D68" t="s">
        <v>10</v>
      </c>
      <c r="E68" t="s">
        <v>9</v>
      </c>
      <c r="F68">
        <v>388</v>
      </c>
    </row>
    <row r="69" spans="1:6" x14ac:dyDescent="0.35">
      <c r="A69">
        <v>2016</v>
      </c>
      <c r="B69" t="s">
        <v>30</v>
      </c>
      <c r="C69" t="s">
        <v>28</v>
      </c>
      <c r="D69" t="s">
        <v>12</v>
      </c>
      <c r="E69" t="s">
        <v>9</v>
      </c>
      <c r="F69">
        <v>22</v>
      </c>
    </row>
    <row r="70" spans="1:6" x14ac:dyDescent="0.35">
      <c r="A70">
        <v>2017</v>
      </c>
      <c r="B70" t="s">
        <v>30</v>
      </c>
      <c r="C70" t="s">
        <v>28</v>
      </c>
      <c r="D70" t="s">
        <v>16</v>
      </c>
      <c r="E70" t="s">
        <v>9</v>
      </c>
      <c r="F70">
        <v>258</v>
      </c>
    </row>
    <row r="71" spans="1:6" x14ac:dyDescent="0.35">
      <c r="A71">
        <v>2017</v>
      </c>
      <c r="B71" t="s">
        <v>31</v>
      </c>
      <c r="C71" t="s">
        <v>28</v>
      </c>
      <c r="D71" t="s">
        <v>23</v>
      </c>
      <c r="E71" t="s">
        <v>14</v>
      </c>
      <c r="F71">
        <v>436</v>
      </c>
    </row>
    <row r="72" spans="1:6" x14ac:dyDescent="0.35">
      <c r="A72">
        <v>2018</v>
      </c>
      <c r="B72" t="s">
        <v>31</v>
      </c>
      <c r="C72" t="s">
        <v>28</v>
      </c>
      <c r="D72" t="s">
        <v>20</v>
      </c>
      <c r="E72" t="s">
        <v>14</v>
      </c>
      <c r="F72">
        <v>33</v>
      </c>
    </row>
    <row r="73" spans="1:6" x14ac:dyDescent="0.35">
      <c r="A73">
        <v>2018</v>
      </c>
      <c r="B73" t="s">
        <v>31</v>
      </c>
      <c r="C73" t="s">
        <v>28</v>
      </c>
      <c r="D73" t="s">
        <v>8</v>
      </c>
      <c r="E73" t="s">
        <v>9</v>
      </c>
      <c r="F73">
        <v>65</v>
      </c>
    </row>
    <row r="74" spans="1:6" x14ac:dyDescent="0.35">
      <c r="A74">
        <v>2015</v>
      </c>
      <c r="B74" t="s">
        <v>31</v>
      </c>
      <c r="C74" t="s">
        <v>28</v>
      </c>
      <c r="D74" t="s">
        <v>12</v>
      </c>
      <c r="E74" t="s">
        <v>9</v>
      </c>
      <c r="F74">
        <v>12</v>
      </c>
    </row>
    <row r="75" spans="1:6" x14ac:dyDescent="0.35">
      <c r="A75">
        <v>2015</v>
      </c>
      <c r="B75" t="s">
        <v>31</v>
      </c>
      <c r="C75" t="s">
        <v>28</v>
      </c>
      <c r="D75" t="s">
        <v>16</v>
      </c>
      <c r="E75" t="s">
        <v>9</v>
      </c>
      <c r="F75">
        <v>77</v>
      </c>
    </row>
    <row r="76" spans="1:6" x14ac:dyDescent="0.35">
      <c r="A76">
        <v>2016</v>
      </c>
      <c r="B76" t="s">
        <v>32</v>
      </c>
      <c r="C76" t="s">
        <v>33</v>
      </c>
      <c r="D76" t="s">
        <v>23</v>
      </c>
      <c r="E76" t="s">
        <v>14</v>
      </c>
      <c r="F76">
        <v>15</v>
      </c>
    </row>
    <row r="77" spans="1:6" x14ac:dyDescent="0.35">
      <c r="A77">
        <v>2016</v>
      </c>
      <c r="B77" t="s">
        <v>32</v>
      </c>
      <c r="C77" t="s">
        <v>33</v>
      </c>
      <c r="D77" t="s">
        <v>20</v>
      </c>
      <c r="E77" t="s">
        <v>14</v>
      </c>
      <c r="F77">
        <v>981</v>
      </c>
    </row>
    <row r="78" spans="1:6" x14ac:dyDescent="0.35">
      <c r="A78">
        <v>2017</v>
      </c>
      <c r="B78" t="s">
        <v>32</v>
      </c>
      <c r="C78" t="s">
        <v>33</v>
      </c>
      <c r="D78" t="s">
        <v>8</v>
      </c>
      <c r="E78" t="s">
        <v>9</v>
      </c>
      <c r="F78">
        <v>988</v>
      </c>
    </row>
    <row r="79" spans="1:6" x14ac:dyDescent="0.35">
      <c r="A79">
        <v>2017</v>
      </c>
      <c r="B79" t="s">
        <v>32</v>
      </c>
      <c r="C79" t="s">
        <v>33</v>
      </c>
      <c r="D79" t="s">
        <v>10</v>
      </c>
      <c r="E79" t="s">
        <v>9</v>
      </c>
      <c r="F79">
        <v>98</v>
      </c>
    </row>
    <row r="80" spans="1:6" x14ac:dyDescent="0.35">
      <c r="A80">
        <v>2018</v>
      </c>
      <c r="B80" t="s">
        <v>32</v>
      </c>
      <c r="C80" t="s">
        <v>33</v>
      </c>
      <c r="D80" t="s">
        <v>12</v>
      </c>
      <c r="E80" t="s">
        <v>9</v>
      </c>
      <c r="F80">
        <v>501</v>
      </c>
    </row>
    <row r="81" spans="1:6" x14ac:dyDescent="0.35">
      <c r="A81">
        <v>2018</v>
      </c>
      <c r="B81" t="s">
        <v>32</v>
      </c>
      <c r="C81" t="s">
        <v>33</v>
      </c>
      <c r="D81" t="s">
        <v>16</v>
      </c>
      <c r="E81" t="s">
        <v>9</v>
      </c>
      <c r="F81">
        <v>388</v>
      </c>
    </row>
    <row r="82" spans="1:6" x14ac:dyDescent="0.35">
      <c r="A82">
        <v>2015</v>
      </c>
      <c r="B82" t="s">
        <v>34</v>
      </c>
      <c r="C82" t="s">
        <v>33</v>
      </c>
      <c r="D82" t="s">
        <v>23</v>
      </c>
      <c r="E82" t="s">
        <v>14</v>
      </c>
      <c r="F82">
        <v>22</v>
      </c>
    </row>
    <row r="83" spans="1:6" x14ac:dyDescent="0.35">
      <c r="A83">
        <v>2015</v>
      </c>
      <c r="B83" t="s">
        <v>34</v>
      </c>
      <c r="C83" t="s">
        <v>33</v>
      </c>
      <c r="D83" t="s">
        <v>20</v>
      </c>
      <c r="E83" t="s">
        <v>21</v>
      </c>
      <c r="F83">
        <v>258</v>
      </c>
    </row>
    <row r="84" spans="1:6" x14ac:dyDescent="0.35">
      <c r="A84">
        <v>2016</v>
      </c>
      <c r="B84" t="s">
        <v>34</v>
      </c>
      <c r="C84" t="s">
        <v>33</v>
      </c>
      <c r="D84" t="s">
        <v>8</v>
      </c>
      <c r="E84" t="s">
        <v>9</v>
      </c>
      <c r="F84">
        <v>61</v>
      </c>
    </row>
    <row r="85" spans="1:6" x14ac:dyDescent="0.35">
      <c r="A85">
        <v>2016</v>
      </c>
      <c r="B85" t="s">
        <v>34</v>
      </c>
      <c r="C85" t="s">
        <v>33</v>
      </c>
      <c r="D85" t="s">
        <v>10</v>
      </c>
      <c r="E85" t="s">
        <v>14</v>
      </c>
      <c r="F85">
        <v>77</v>
      </c>
    </row>
    <row r="86" spans="1:6" x14ac:dyDescent="0.35">
      <c r="A86">
        <v>2017</v>
      </c>
      <c r="B86" t="s">
        <v>34</v>
      </c>
      <c r="C86" t="s">
        <v>33</v>
      </c>
      <c r="D86" t="s">
        <v>11</v>
      </c>
      <c r="E86" t="s">
        <v>9</v>
      </c>
      <c r="F86">
        <v>15</v>
      </c>
    </row>
    <row r="87" spans="1:6" x14ac:dyDescent="0.35">
      <c r="A87">
        <v>2017</v>
      </c>
      <c r="B87" t="s">
        <v>34</v>
      </c>
      <c r="C87" t="s">
        <v>33</v>
      </c>
      <c r="D87" t="s">
        <v>15</v>
      </c>
      <c r="E87" t="s">
        <v>9</v>
      </c>
      <c r="F87">
        <v>981</v>
      </c>
    </row>
    <row r="88" spans="1:6" x14ac:dyDescent="0.35">
      <c r="A88">
        <v>2018</v>
      </c>
      <c r="B88" t="s">
        <v>34</v>
      </c>
      <c r="C88" t="s">
        <v>33</v>
      </c>
      <c r="D88" t="s">
        <v>16</v>
      </c>
      <c r="E88" t="s">
        <v>9</v>
      </c>
      <c r="F88">
        <v>988</v>
      </c>
    </row>
    <row r="89" spans="1:6" x14ac:dyDescent="0.35">
      <c r="A89">
        <v>2018</v>
      </c>
      <c r="B89" t="s">
        <v>35</v>
      </c>
      <c r="C89" t="s">
        <v>33</v>
      </c>
      <c r="D89" t="s">
        <v>23</v>
      </c>
      <c r="E89" t="s">
        <v>14</v>
      </c>
      <c r="F89">
        <v>98</v>
      </c>
    </row>
    <row r="90" spans="1:6" x14ac:dyDescent="0.35">
      <c r="A90">
        <v>2015</v>
      </c>
      <c r="B90" t="s">
        <v>35</v>
      </c>
      <c r="C90" t="s">
        <v>33</v>
      </c>
      <c r="D90" t="s">
        <v>20</v>
      </c>
      <c r="E90" t="s">
        <v>14</v>
      </c>
      <c r="F90">
        <v>501</v>
      </c>
    </row>
    <row r="91" spans="1:6" x14ac:dyDescent="0.35">
      <c r="A91">
        <v>2015</v>
      </c>
      <c r="B91" t="s">
        <v>35</v>
      </c>
      <c r="C91" t="s">
        <v>33</v>
      </c>
      <c r="D91" t="s">
        <v>8</v>
      </c>
      <c r="E91" t="s">
        <v>9</v>
      </c>
      <c r="F91">
        <v>388</v>
      </c>
    </row>
    <row r="92" spans="1:6" x14ac:dyDescent="0.35">
      <c r="A92">
        <v>2016</v>
      </c>
      <c r="B92" t="s">
        <v>35</v>
      </c>
      <c r="C92" t="s">
        <v>33</v>
      </c>
      <c r="D92" t="s">
        <v>10</v>
      </c>
      <c r="E92" t="s">
        <v>21</v>
      </c>
      <c r="F92">
        <v>22</v>
      </c>
    </row>
    <row r="93" spans="1:6" x14ac:dyDescent="0.35">
      <c r="A93">
        <v>2016</v>
      </c>
      <c r="B93" t="s">
        <v>35</v>
      </c>
      <c r="C93" t="s">
        <v>33</v>
      </c>
      <c r="D93" t="s">
        <v>12</v>
      </c>
      <c r="E93" t="s">
        <v>21</v>
      </c>
      <c r="F93">
        <v>258</v>
      </c>
    </row>
    <row r="94" spans="1:6" x14ac:dyDescent="0.35">
      <c r="A94">
        <v>2017</v>
      </c>
      <c r="B94" t="s">
        <v>35</v>
      </c>
      <c r="C94" t="s">
        <v>33</v>
      </c>
      <c r="D94" t="s">
        <v>15</v>
      </c>
      <c r="E94" t="s">
        <v>9</v>
      </c>
      <c r="F94">
        <v>436</v>
      </c>
    </row>
    <row r="95" spans="1:6" x14ac:dyDescent="0.35">
      <c r="A95">
        <v>2017</v>
      </c>
      <c r="B95" t="s">
        <v>35</v>
      </c>
      <c r="C95" t="s">
        <v>33</v>
      </c>
      <c r="D95" t="s">
        <v>16</v>
      </c>
      <c r="E95" t="s">
        <v>9</v>
      </c>
      <c r="F95">
        <v>33</v>
      </c>
    </row>
    <row r="96" spans="1:6" x14ac:dyDescent="0.35">
      <c r="A96">
        <v>2018</v>
      </c>
      <c r="B96" t="s">
        <v>36</v>
      </c>
      <c r="C96" t="s">
        <v>37</v>
      </c>
      <c r="D96" t="s">
        <v>19</v>
      </c>
      <c r="E96" t="s">
        <v>9</v>
      </c>
      <c r="F96">
        <v>65</v>
      </c>
    </row>
    <row r="97" spans="1:6" x14ac:dyDescent="0.35">
      <c r="A97">
        <v>2018</v>
      </c>
      <c r="B97" t="s">
        <v>36</v>
      </c>
      <c r="C97" t="s">
        <v>37</v>
      </c>
      <c r="D97" t="s">
        <v>23</v>
      </c>
      <c r="E97" t="s">
        <v>14</v>
      </c>
      <c r="F97">
        <v>12</v>
      </c>
    </row>
    <row r="98" spans="1:6" x14ac:dyDescent="0.35">
      <c r="A98">
        <v>2015</v>
      </c>
      <c r="B98" t="s">
        <v>36</v>
      </c>
      <c r="C98" t="s">
        <v>37</v>
      </c>
      <c r="D98" t="s">
        <v>20</v>
      </c>
      <c r="E98" t="s">
        <v>14</v>
      </c>
      <c r="F98">
        <v>77</v>
      </c>
    </row>
    <row r="99" spans="1:6" x14ac:dyDescent="0.35">
      <c r="A99">
        <v>2015</v>
      </c>
      <c r="B99" t="s">
        <v>36</v>
      </c>
      <c r="C99" t="s">
        <v>37</v>
      </c>
      <c r="D99" t="s">
        <v>8</v>
      </c>
      <c r="E99" t="s">
        <v>9</v>
      </c>
      <c r="F99">
        <v>15</v>
      </c>
    </row>
    <row r="100" spans="1:6" x14ac:dyDescent="0.35">
      <c r="A100">
        <v>2016</v>
      </c>
      <c r="B100" t="s">
        <v>36</v>
      </c>
      <c r="C100" t="s">
        <v>37</v>
      </c>
      <c r="D100" t="s">
        <v>10</v>
      </c>
      <c r="E100" t="s">
        <v>9</v>
      </c>
      <c r="F100">
        <v>981</v>
      </c>
    </row>
    <row r="101" spans="1:6" x14ac:dyDescent="0.35">
      <c r="A101">
        <v>2016</v>
      </c>
      <c r="B101" t="s">
        <v>36</v>
      </c>
      <c r="C101" t="s">
        <v>37</v>
      </c>
      <c r="D101" t="s">
        <v>15</v>
      </c>
      <c r="E101" t="s">
        <v>9</v>
      </c>
      <c r="F101">
        <v>988</v>
      </c>
    </row>
    <row r="102" spans="1:6" x14ac:dyDescent="0.35">
      <c r="A102">
        <v>2017</v>
      </c>
      <c r="B102" t="s">
        <v>36</v>
      </c>
      <c r="C102" t="s">
        <v>37</v>
      </c>
      <c r="D102" t="s">
        <v>16</v>
      </c>
      <c r="E102" t="s">
        <v>9</v>
      </c>
      <c r="F102">
        <v>98</v>
      </c>
    </row>
    <row r="103" spans="1:6" x14ac:dyDescent="0.35">
      <c r="A103">
        <v>2017</v>
      </c>
      <c r="B103" t="s">
        <v>38</v>
      </c>
      <c r="C103" t="s">
        <v>37</v>
      </c>
      <c r="D103" t="s">
        <v>19</v>
      </c>
      <c r="E103" t="s">
        <v>9</v>
      </c>
      <c r="F103">
        <v>501</v>
      </c>
    </row>
    <row r="104" spans="1:6" x14ac:dyDescent="0.35">
      <c r="A104">
        <v>2018</v>
      </c>
      <c r="B104" t="s">
        <v>38</v>
      </c>
      <c r="C104" t="s">
        <v>37</v>
      </c>
      <c r="D104" t="s">
        <v>23</v>
      </c>
      <c r="E104" t="s">
        <v>14</v>
      </c>
      <c r="F104">
        <v>388</v>
      </c>
    </row>
    <row r="105" spans="1:6" x14ac:dyDescent="0.35">
      <c r="A105">
        <v>2018</v>
      </c>
      <c r="B105" t="s">
        <v>38</v>
      </c>
      <c r="C105" t="s">
        <v>37</v>
      </c>
      <c r="D105" t="s">
        <v>20</v>
      </c>
      <c r="E105" t="s">
        <v>14</v>
      </c>
      <c r="F105">
        <v>22</v>
      </c>
    </row>
    <row r="106" spans="1:6" x14ac:dyDescent="0.35">
      <c r="A106">
        <v>2015</v>
      </c>
      <c r="B106" t="s">
        <v>38</v>
      </c>
      <c r="C106" t="s">
        <v>37</v>
      </c>
      <c r="D106" t="s">
        <v>8</v>
      </c>
      <c r="E106" t="s">
        <v>9</v>
      </c>
      <c r="F106">
        <v>258</v>
      </c>
    </row>
    <row r="107" spans="1:6" x14ac:dyDescent="0.35">
      <c r="A107">
        <v>2015</v>
      </c>
      <c r="B107" t="s">
        <v>38</v>
      </c>
      <c r="C107" t="s">
        <v>37</v>
      </c>
      <c r="D107" t="s">
        <v>10</v>
      </c>
      <c r="E107" t="s">
        <v>9</v>
      </c>
      <c r="F107">
        <v>321</v>
      </c>
    </row>
    <row r="108" spans="1:6" x14ac:dyDescent="0.35">
      <c r="A108">
        <v>2016</v>
      </c>
      <c r="B108" t="s">
        <v>38</v>
      </c>
      <c r="C108" t="s">
        <v>37</v>
      </c>
      <c r="D108" t="s">
        <v>11</v>
      </c>
      <c r="E108" t="s">
        <v>9</v>
      </c>
      <c r="F108">
        <v>154</v>
      </c>
    </row>
    <row r="109" spans="1:6" x14ac:dyDescent="0.35">
      <c r="A109">
        <v>2016</v>
      </c>
      <c r="B109" t="s">
        <v>38</v>
      </c>
      <c r="C109" t="s">
        <v>37</v>
      </c>
      <c r="D109" t="s">
        <v>15</v>
      </c>
      <c r="E109" t="s">
        <v>9</v>
      </c>
      <c r="F109">
        <v>72</v>
      </c>
    </row>
    <row r="110" spans="1:6" x14ac:dyDescent="0.35">
      <c r="A110">
        <v>2017</v>
      </c>
      <c r="B110" t="s">
        <v>38</v>
      </c>
      <c r="C110" t="s">
        <v>37</v>
      </c>
      <c r="D110" t="s">
        <v>16</v>
      </c>
      <c r="E110" t="s">
        <v>9</v>
      </c>
      <c r="F110">
        <v>965</v>
      </c>
    </row>
    <row r="111" spans="1:6" x14ac:dyDescent="0.35">
      <c r="A111">
        <v>2017</v>
      </c>
      <c r="B111" t="s">
        <v>39</v>
      </c>
      <c r="C111" t="s">
        <v>40</v>
      </c>
      <c r="D111" t="s">
        <v>19</v>
      </c>
      <c r="E111" t="s">
        <v>9</v>
      </c>
      <c r="F111">
        <v>808</v>
      </c>
    </row>
    <row r="112" spans="1:6" x14ac:dyDescent="0.35">
      <c r="A112">
        <v>2018</v>
      </c>
      <c r="B112" t="s">
        <v>39</v>
      </c>
      <c r="C112" t="s">
        <v>40</v>
      </c>
      <c r="D112" t="s">
        <v>23</v>
      </c>
      <c r="E112" t="s">
        <v>14</v>
      </c>
      <c r="F112">
        <v>2001</v>
      </c>
    </row>
    <row r="113" spans="1:6" x14ac:dyDescent="0.35">
      <c r="A113">
        <v>2018</v>
      </c>
      <c r="B113" t="s">
        <v>39</v>
      </c>
      <c r="C113" t="s">
        <v>40</v>
      </c>
      <c r="D113" t="s">
        <v>20</v>
      </c>
      <c r="E113" t="s">
        <v>14</v>
      </c>
      <c r="F113">
        <v>255</v>
      </c>
    </row>
    <row r="114" spans="1:6" x14ac:dyDescent="0.35">
      <c r="A114">
        <v>2015</v>
      </c>
      <c r="B114" t="s">
        <v>39</v>
      </c>
      <c r="C114" t="s">
        <v>40</v>
      </c>
      <c r="D114" t="s">
        <v>8</v>
      </c>
      <c r="E114" t="s">
        <v>9</v>
      </c>
      <c r="F114">
        <v>1269</v>
      </c>
    </row>
    <row r="115" spans="1:6" x14ac:dyDescent="0.35">
      <c r="A115">
        <v>2015</v>
      </c>
      <c r="B115" t="s">
        <v>39</v>
      </c>
      <c r="C115" t="s">
        <v>40</v>
      </c>
      <c r="D115" t="s">
        <v>10</v>
      </c>
      <c r="E115" t="s">
        <v>9</v>
      </c>
      <c r="F115">
        <v>25</v>
      </c>
    </row>
    <row r="116" spans="1:6" x14ac:dyDescent="0.35">
      <c r="A116">
        <v>2016</v>
      </c>
      <c r="B116" t="s">
        <v>39</v>
      </c>
      <c r="C116" t="s">
        <v>40</v>
      </c>
      <c r="D116" t="s">
        <v>12</v>
      </c>
      <c r="E116" t="s">
        <v>9</v>
      </c>
      <c r="F116">
        <v>35</v>
      </c>
    </row>
    <row r="117" spans="1:6" x14ac:dyDescent="0.35">
      <c r="A117">
        <v>2016</v>
      </c>
      <c r="B117" t="s">
        <v>39</v>
      </c>
      <c r="C117" t="s">
        <v>40</v>
      </c>
      <c r="D117" t="s">
        <v>24</v>
      </c>
      <c r="E117" t="s">
        <v>14</v>
      </c>
      <c r="F117">
        <v>6</v>
      </c>
    </row>
    <row r="118" spans="1:6" x14ac:dyDescent="0.35">
      <c r="A118">
        <v>2017</v>
      </c>
      <c r="B118" t="s">
        <v>39</v>
      </c>
      <c r="C118" t="s">
        <v>40</v>
      </c>
      <c r="D118" t="s">
        <v>11</v>
      </c>
      <c r="E118" t="s">
        <v>9</v>
      </c>
      <c r="F118">
        <v>12939</v>
      </c>
    </row>
    <row r="119" spans="1:6" x14ac:dyDescent="0.35">
      <c r="A119">
        <v>2017</v>
      </c>
      <c r="B119" t="s">
        <v>39</v>
      </c>
      <c r="C119" t="s">
        <v>40</v>
      </c>
      <c r="D119" t="s">
        <v>15</v>
      </c>
      <c r="E119" t="s">
        <v>9</v>
      </c>
      <c r="F119">
        <v>114</v>
      </c>
    </row>
    <row r="120" spans="1:6" x14ac:dyDescent="0.35">
      <c r="A120">
        <v>2018</v>
      </c>
      <c r="B120" t="s">
        <v>39</v>
      </c>
      <c r="C120" t="s">
        <v>40</v>
      </c>
      <c r="D120" t="s">
        <v>16</v>
      </c>
      <c r="E120" t="s">
        <v>9</v>
      </c>
      <c r="F120">
        <v>239</v>
      </c>
    </row>
    <row r="121" spans="1:6" x14ac:dyDescent="0.35">
      <c r="A121">
        <v>2018</v>
      </c>
      <c r="B121" t="s">
        <v>41</v>
      </c>
      <c r="C121" t="s">
        <v>40</v>
      </c>
      <c r="D121" t="s">
        <v>19</v>
      </c>
      <c r="E121" t="s">
        <v>9</v>
      </c>
      <c r="F121">
        <v>235</v>
      </c>
    </row>
    <row r="122" spans="1:6" x14ac:dyDescent="0.35">
      <c r="A122">
        <v>2015</v>
      </c>
      <c r="B122" t="s">
        <v>41</v>
      </c>
      <c r="C122" t="s">
        <v>40</v>
      </c>
      <c r="D122" t="s">
        <v>23</v>
      </c>
      <c r="E122" t="s">
        <v>14</v>
      </c>
      <c r="F122">
        <v>2343</v>
      </c>
    </row>
    <row r="123" spans="1:6" x14ac:dyDescent="0.35">
      <c r="A123">
        <v>2015</v>
      </c>
      <c r="B123" t="s">
        <v>41</v>
      </c>
      <c r="C123" t="s">
        <v>40</v>
      </c>
      <c r="D123" t="s">
        <v>20</v>
      </c>
      <c r="E123" t="s">
        <v>14</v>
      </c>
      <c r="F123">
        <v>9753</v>
      </c>
    </row>
    <row r="124" spans="1:6" x14ac:dyDescent="0.35">
      <c r="A124">
        <v>2016</v>
      </c>
      <c r="B124" t="s">
        <v>41</v>
      </c>
      <c r="C124" t="s">
        <v>40</v>
      </c>
      <c r="D124" t="s">
        <v>8</v>
      </c>
      <c r="E124" t="s">
        <v>9</v>
      </c>
      <c r="F124">
        <v>1698</v>
      </c>
    </row>
    <row r="125" spans="1:6" x14ac:dyDescent="0.35">
      <c r="A125">
        <v>2016</v>
      </c>
      <c r="B125" t="s">
        <v>41</v>
      </c>
      <c r="C125" t="s">
        <v>40</v>
      </c>
      <c r="D125" t="s">
        <v>10</v>
      </c>
      <c r="E125" t="s">
        <v>9</v>
      </c>
      <c r="F125">
        <v>12818</v>
      </c>
    </row>
    <row r="126" spans="1:6" x14ac:dyDescent="0.35">
      <c r="A126">
        <v>2017</v>
      </c>
      <c r="B126" t="s">
        <v>41</v>
      </c>
      <c r="C126" t="s">
        <v>40</v>
      </c>
      <c r="D126" t="s">
        <v>12</v>
      </c>
      <c r="E126" t="s">
        <v>9</v>
      </c>
      <c r="F126">
        <v>5001</v>
      </c>
    </row>
    <row r="127" spans="1:6" x14ac:dyDescent="0.35">
      <c r="A127">
        <v>2017</v>
      </c>
      <c r="B127" t="s">
        <v>41</v>
      </c>
      <c r="C127" t="s">
        <v>40</v>
      </c>
      <c r="D127" t="s">
        <v>24</v>
      </c>
      <c r="E127" t="s">
        <v>14</v>
      </c>
      <c r="F127">
        <v>7267</v>
      </c>
    </row>
    <row r="128" spans="1:6" x14ac:dyDescent="0.35">
      <c r="A128">
        <v>2018</v>
      </c>
      <c r="B128" t="s">
        <v>41</v>
      </c>
      <c r="C128" t="s">
        <v>40</v>
      </c>
      <c r="D128" t="s">
        <v>11</v>
      </c>
      <c r="E128" t="s">
        <v>9</v>
      </c>
      <c r="F128">
        <v>17787</v>
      </c>
    </row>
    <row r="129" spans="1:6" x14ac:dyDescent="0.35">
      <c r="A129">
        <v>2018</v>
      </c>
      <c r="B129" t="s">
        <v>41</v>
      </c>
      <c r="C129" t="s">
        <v>40</v>
      </c>
      <c r="D129" t="s">
        <v>15</v>
      </c>
      <c r="E129" t="s">
        <v>9</v>
      </c>
      <c r="F129">
        <v>198</v>
      </c>
    </row>
    <row r="130" spans="1:6" x14ac:dyDescent="0.35">
      <c r="A130">
        <v>2015</v>
      </c>
      <c r="B130" t="s">
        <v>41</v>
      </c>
      <c r="C130" t="s">
        <v>40</v>
      </c>
      <c r="D130" t="s">
        <v>16</v>
      </c>
      <c r="E130" t="s">
        <v>9</v>
      </c>
      <c r="F130">
        <v>321</v>
      </c>
    </row>
    <row r="131" spans="1:6" x14ac:dyDescent="0.35">
      <c r="A131">
        <v>2015</v>
      </c>
      <c r="B131" t="s">
        <v>42</v>
      </c>
      <c r="C131" t="s">
        <v>37</v>
      </c>
      <c r="D131" t="s">
        <v>19</v>
      </c>
      <c r="E131" t="s">
        <v>9</v>
      </c>
      <c r="F131">
        <v>154</v>
      </c>
    </row>
    <row r="132" spans="1:6" x14ac:dyDescent="0.35">
      <c r="A132">
        <v>2016</v>
      </c>
      <c r="B132" t="s">
        <v>42</v>
      </c>
      <c r="C132" t="s">
        <v>37</v>
      </c>
      <c r="D132" t="s">
        <v>23</v>
      </c>
      <c r="E132" t="s">
        <v>14</v>
      </c>
      <c r="F132">
        <v>72</v>
      </c>
    </row>
    <row r="133" spans="1:6" x14ac:dyDescent="0.35">
      <c r="A133">
        <v>2016</v>
      </c>
      <c r="B133" t="s">
        <v>42</v>
      </c>
      <c r="C133" t="s">
        <v>37</v>
      </c>
      <c r="D133" t="s">
        <v>20</v>
      </c>
      <c r="E133" t="s">
        <v>14</v>
      </c>
      <c r="F133">
        <v>965</v>
      </c>
    </row>
    <row r="134" spans="1:6" x14ac:dyDescent="0.35">
      <c r="A134">
        <v>2017</v>
      </c>
      <c r="B134" t="s">
        <v>42</v>
      </c>
      <c r="C134" t="s">
        <v>37</v>
      </c>
      <c r="D134" t="s">
        <v>8</v>
      </c>
      <c r="E134" t="s">
        <v>9</v>
      </c>
      <c r="F134">
        <v>808</v>
      </c>
    </row>
    <row r="135" spans="1:6" x14ac:dyDescent="0.35">
      <c r="A135">
        <v>2017</v>
      </c>
      <c r="B135" t="s">
        <v>42</v>
      </c>
      <c r="C135" t="s">
        <v>37</v>
      </c>
      <c r="D135" t="s">
        <v>10</v>
      </c>
      <c r="E135" t="s">
        <v>9</v>
      </c>
      <c r="F135">
        <v>2001</v>
      </c>
    </row>
    <row r="136" spans="1:6" x14ac:dyDescent="0.35">
      <c r="A136">
        <v>2018</v>
      </c>
      <c r="B136" t="s">
        <v>42</v>
      </c>
      <c r="C136" t="s">
        <v>37</v>
      </c>
      <c r="D136" t="s">
        <v>12</v>
      </c>
      <c r="E136" t="s">
        <v>9</v>
      </c>
      <c r="F136">
        <v>255</v>
      </c>
    </row>
    <row r="137" spans="1:6" x14ac:dyDescent="0.35">
      <c r="A137">
        <v>2018</v>
      </c>
      <c r="B137" t="s">
        <v>42</v>
      </c>
      <c r="C137" t="s">
        <v>37</v>
      </c>
      <c r="D137" t="s">
        <v>11</v>
      </c>
      <c r="E137" t="s">
        <v>9</v>
      </c>
      <c r="F137">
        <v>1269</v>
      </c>
    </row>
    <row r="138" spans="1:6" x14ac:dyDescent="0.35">
      <c r="A138">
        <v>2015</v>
      </c>
      <c r="B138" t="s">
        <v>42</v>
      </c>
      <c r="C138" t="s">
        <v>37</v>
      </c>
      <c r="D138" t="s">
        <v>15</v>
      </c>
      <c r="E138" t="s">
        <v>9</v>
      </c>
      <c r="F138">
        <v>25</v>
      </c>
    </row>
    <row r="139" spans="1:6" x14ac:dyDescent="0.35">
      <c r="A139">
        <v>2015</v>
      </c>
      <c r="B139" t="s">
        <v>42</v>
      </c>
      <c r="C139" t="s">
        <v>37</v>
      </c>
      <c r="D139" t="s">
        <v>16</v>
      </c>
      <c r="E139" t="s">
        <v>9</v>
      </c>
      <c r="F139">
        <v>35</v>
      </c>
    </row>
    <row r="140" spans="1:6" x14ac:dyDescent="0.35">
      <c r="A140">
        <v>2016</v>
      </c>
      <c r="B140" t="s">
        <v>43</v>
      </c>
      <c r="C140" t="s">
        <v>18</v>
      </c>
      <c r="D140" t="s">
        <v>20</v>
      </c>
      <c r="E140" t="s">
        <v>14</v>
      </c>
      <c r="F140">
        <v>6</v>
      </c>
    </row>
    <row r="141" spans="1:6" x14ac:dyDescent="0.35">
      <c r="A141">
        <v>2016</v>
      </c>
      <c r="B141" t="s">
        <v>44</v>
      </c>
      <c r="C141" t="s">
        <v>18</v>
      </c>
      <c r="D141" t="s">
        <v>19</v>
      </c>
      <c r="E141" t="s">
        <v>9</v>
      </c>
      <c r="F141">
        <v>12939</v>
      </c>
    </row>
    <row r="142" spans="1:6" x14ac:dyDescent="0.35">
      <c r="A142">
        <v>2017</v>
      </c>
      <c r="B142" t="s">
        <v>44</v>
      </c>
      <c r="C142" t="s">
        <v>18</v>
      </c>
      <c r="D142" t="s">
        <v>23</v>
      </c>
      <c r="E142" t="s">
        <v>14</v>
      </c>
      <c r="F142">
        <v>114</v>
      </c>
    </row>
    <row r="143" spans="1:6" x14ac:dyDescent="0.35">
      <c r="A143">
        <v>2017</v>
      </c>
      <c r="B143" t="s">
        <v>44</v>
      </c>
      <c r="C143" t="s">
        <v>18</v>
      </c>
      <c r="D143" t="s">
        <v>20</v>
      </c>
      <c r="E143" t="s">
        <v>14</v>
      </c>
      <c r="F143">
        <v>239</v>
      </c>
    </row>
    <row r="144" spans="1:6" x14ac:dyDescent="0.35">
      <c r="A144">
        <v>2018</v>
      </c>
      <c r="B144" t="s">
        <v>44</v>
      </c>
      <c r="C144" t="s">
        <v>18</v>
      </c>
      <c r="D144" t="s">
        <v>8</v>
      </c>
      <c r="E144" t="s">
        <v>9</v>
      </c>
      <c r="F144">
        <v>235</v>
      </c>
    </row>
    <row r="145" spans="1:6" x14ac:dyDescent="0.35">
      <c r="A145">
        <v>2018</v>
      </c>
      <c r="B145" t="s">
        <v>44</v>
      </c>
      <c r="C145" t="s">
        <v>18</v>
      </c>
      <c r="D145" t="s">
        <v>10</v>
      </c>
      <c r="E145" t="s">
        <v>9</v>
      </c>
      <c r="F145">
        <v>2343</v>
      </c>
    </row>
    <row r="146" spans="1:6" x14ac:dyDescent="0.35">
      <c r="A146">
        <v>2015</v>
      </c>
      <c r="B146" t="s">
        <v>44</v>
      </c>
      <c r="C146" t="s">
        <v>18</v>
      </c>
      <c r="D146" t="s">
        <v>11</v>
      </c>
      <c r="E146" t="s">
        <v>9</v>
      </c>
      <c r="F146">
        <v>9753</v>
      </c>
    </row>
    <row r="147" spans="1:6" x14ac:dyDescent="0.35">
      <c r="A147">
        <v>2015</v>
      </c>
      <c r="B147" t="s">
        <v>44</v>
      </c>
      <c r="C147" t="s">
        <v>18</v>
      </c>
      <c r="D147" t="s">
        <v>12</v>
      </c>
      <c r="E147" t="s">
        <v>9</v>
      </c>
      <c r="F147">
        <v>1698</v>
      </c>
    </row>
    <row r="148" spans="1:6" x14ac:dyDescent="0.35">
      <c r="A148">
        <v>2016</v>
      </c>
      <c r="B148" t="s">
        <v>44</v>
      </c>
      <c r="C148" t="s">
        <v>18</v>
      </c>
      <c r="D148" t="s">
        <v>24</v>
      </c>
      <c r="E148" t="s">
        <v>14</v>
      </c>
      <c r="F148">
        <v>12818</v>
      </c>
    </row>
    <row r="149" spans="1:6" x14ac:dyDescent="0.35">
      <c r="A149">
        <v>2016</v>
      </c>
      <c r="B149" t="s">
        <v>44</v>
      </c>
      <c r="C149" t="s">
        <v>18</v>
      </c>
      <c r="D149" t="s">
        <v>11</v>
      </c>
      <c r="E149" t="s">
        <v>9</v>
      </c>
      <c r="F149">
        <v>5001</v>
      </c>
    </row>
    <row r="150" spans="1:6" x14ac:dyDescent="0.35">
      <c r="A150">
        <v>2017</v>
      </c>
      <c r="B150" t="s">
        <v>44</v>
      </c>
      <c r="C150" t="s">
        <v>18</v>
      </c>
      <c r="D150" t="s">
        <v>15</v>
      </c>
      <c r="E150" t="s">
        <v>9</v>
      </c>
      <c r="F150">
        <v>7267</v>
      </c>
    </row>
    <row r="151" spans="1:6" x14ac:dyDescent="0.35">
      <c r="A151">
        <v>2017</v>
      </c>
      <c r="B151" t="s">
        <v>44</v>
      </c>
      <c r="C151" t="s">
        <v>18</v>
      </c>
      <c r="D151" t="s">
        <v>16</v>
      </c>
      <c r="E151" t="s">
        <v>9</v>
      </c>
      <c r="F151">
        <v>17787</v>
      </c>
    </row>
    <row r="152" spans="1:6" x14ac:dyDescent="0.35">
      <c r="A152">
        <v>2018</v>
      </c>
      <c r="B152" t="s">
        <v>45</v>
      </c>
      <c r="C152" t="s">
        <v>18</v>
      </c>
      <c r="D152" t="s">
        <v>19</v>
      </c>
      <c r="E152" t="s">
        <v>9</v>
      </c>
      <c r="F152">
        <v>436</v>
      </c>
    </row>
    <row r="153" spans="1:6" x14ac:dyDescent="0.35">
      <c r="A153">
        <v>2018</v>
      </c>
      <c r="B153" t="s">
        <v>45</v>
      </c>
      <c r="C153" t="s">
        <v>18</v>
      </c>
      <c r="D153" t="s">
        <v>23</v>
      </c>
      <c r="E153" t="s">
        <v>14</v>
      </c>
      <c r="F153">
        <v>33</v>
      </c>
    </row>
    <row r="154" spans="1:6" x14ac:dyDescent="0.35">
      <c r="A154">
        <v>2015</v>
      </c>
      <c r="B154" t="s">
        <v>45</v>
      </c>
      <c r="C154" t="s">
        <v>18</v>
      </c>
      <c r="D154" t="s">
        <v>20</v>
      </c>
      <c r="E154" t="s">
        <v>14</v>
      </c>
      <c r="F154">
        <v>77</v>
      </c>
    </row>
    <row r="155" spans="1:6" x14ac:dyDescent="0.35">
      <c r="A155">
        <v>2015</v>
      </c>
      <c r="B155" t="s">
        <v>45</v>
      </c>
      <c r="C155" t="s">
        <v>18</v>
      </c>
      <c r="D155" t="s">
        <v>8</v>
      </c>
      <c r="E155" t="s">
        <v>9</v>
      </c>
      <c r="F155">
        <v>15</v>
      </c>
    </row>
    <row r="156" spans="1:6" x14ac:dyDescent="0.35">
      <c r="A156">
        <v>2016</v>
      </c>
      <c r="B156" t="s">
        <v>45</v>
      </c>
      <c r="C156" t="s">
        <v>18</v>
      </c>
      <c r="D156" t="s">
        <v>10</v>
      </c>
      <c r="E156" t="s">
        <v>9</v>
      </c>
      <c r="F156">
        <v>981</v>
      </c>
    </row>
    <row r="157" spans="1:6" x14ac:dyDescent="0.35">
      <c r="A157">
        <v>2016</v>
      </c>
      <c r="B157" t="s">
        <v>45</v>
      </c>
      <c r="C157" t="s">
        <v>18</v>
      </c>
      <c r="D157" t="s">
        <v>11</v>
      </c>
      <c r="E157" t="s">
        <v>9</v>
      </c>
      <c r="F157">
        <v>988</v>
      </c>
    </row>
    <row r="158" spans="1:6" x14ac:dyDescent="0.35">
      <c r="A158">
        <v>2017</v>
      </c>
      <c r="B158" t="s">
        <v>45</v>
      </c>
      <c r="C158" t="s">
        <v>18</v>
      </c>
      <c r="D158" t="s">
        <v>15</v>
      </c>
      <c r="E158" t="s">
        <v>9</v>
      </c>
      <c r="F158">
        <v>98</v>
      </c>
    </row>
    <row r="159" spans="1:6" x14ac:dyDescent="0.35">
      <c r="A159">
        <v>2017</v>
      </c>
      <c r="B159" t="s">
        <v>46</v>
      </c>
      <c r="C159" t="s">
        <v>18</v>
      </c>
      <c r="D159" t="s">
        <v>19</v>
      </c>
      <c r="E159" t="s">
        <v>9</v>
      </c>
      <c r="F159">
        <v>501</v>
      </c>
    </row>
    <row r="160" spans="1:6" x14ac:dyDescent="0.35">
      <c r="A160">
        <v>2018</v>
      </c>
      <c r="B160" t="s">
        <v>46</v>
      </c>
      <c r="C160" t="s">
        <v>18</v>
      </c>
      <c r="D160" t="s">
        <v>23</v>
      </c>
      <c r="E160" t="s">
        <v>14</v>
      </c>
      <c r="F160">
        <v>388</v>
      </c>
    </row>
    <row r="161" spans="1:6" x14ac:dyDescent="0.35">
      <c r="A161">
        <v>2018</v>
      </c>
      <c r="B161" t="s">
        <v>46</v>
      </c>
      <c r="C161" t="s">
        <v>18</v>
      </c>
      <c r="D161" t="s">
        <v>20</v>
      </c>
      <c r="E161" t="s">
        <v>14</v>
      </c>
      <c r="F161">
        <v>22</v>
      </c>
    </row>
    <row r="162" spans="1:6" x14ac:dyDescent="0.35">
      <c r="A162">
        <v>2015</v>
      </c>
      <c r="B162" t="s">
        <v>46</v>
      </c>
      <c r="C162" t="s">
        <v>18</v>
      </c>
      <c r="D162" t="s">
        <v>8</v>
      </c>
      <c r="E162" t="s">
        <v>9</v>
      </c>
      <c r="F162">
        <v>258</v>
      </c>
    </row>
    <row r="163" spans="1:6" x14ac:dyDescent="0.35">
      <c r="A163">
        <v>2015</v>
      </c>
      <c r="B163" t="s">
        <v>46</v>
      </c>
      <c r="C163" t="s">
        <v>18</v>
      </c>
      <c r="D163" t="s">
        <v>10</v>
      </c>
      <c r="E163" t="s">
        <v>9</v>
      </c>
      <c r="F163">
        <v>436</v>
      </c>
    </row>
    <row r="164" spans="1:6" x14ac:dyDescent="0.35">
      <c r="A164">
        <v>2016</v>
      </c>
      <c r="B164" t="s">
        <v>46</v>
      </c>
      <c r="C164" t="s">
        <v>18</v>
      </c>
      <c r="D164" t="s">
        <v>12</v>
      </c>
      <c r="E164" t="s">
        <v>9</v>
      </c>
      <c r="F164">
        <v>33</v>
      </c>
    </row>
    <row r="165" spans="1:6" x14ac:dyDescent="0.35">
      <c r="A165">
        <v>2016</v>
      </c>
      <c r="B165" t="s">
        <v>46</v>
      </c>
      <c r="C165" t="s">
        <v>18</v>
      </c>
      <c r="D165" t="s">
        <v>11</v>
      </c>
      <c r="E165" t="s">
        <v>9</v>
      </c>
      <c r="F165">
        <v>65</v>
      </c>
    </row>
    <row r="166" spans="1:6" x14ac:dyDescent="0.35">
      <c r="A166">
        <v>2017</v>
      </c>
      <c r="B166" t="s">
        <v>46</v>
      </c>
      <c r="C166" t="s">
        <v>18</v>
      </c>
      <c r="D166" t="s">
        <v>15</v>
      </c>
      <c r="E166" t="s">
        <v>9</v>
      </c>
      <c r="F166">
        <v>12</v>
      </c>
    </row>
    <row r="167" spans="1:6" x14ac:dyDescent="0.35">
      <c r="A167">
        <v>2017</v>
      </c>
      <c r="B167" t="s">
        <v>46</v>
      </c>
      <c r="C167" t="s">
        <v>18</v>
      </c>
      <c r="D167" t="s">
        <v>16</v>
      </c>
      <c r="E167" t="s">
        <v>9</v>
      </c>
      <c r="F167">
        <v>77</v>
      </c>
    </row>
    <row r="168" spans="1:6" x14ac:dyDescent="0.35">
      <c r="A168">
        <v>2018</v>
      </c>
      <c r="B168" t="s">
        <v>47</v>
      </c>
      <c r="C168" t="s">
        <v>18</v>
      </c>
      <c r="D168" t="s">
        <v>19</v>
      </c>
      <c r="E168" t="s">
        <v>9</v>
      </c>
      <c r="F168">
        <v>15</v>
      </c>
    </row>
    <row r="169" spans="1:6" x14ac:dyDescent="0.35">
      <c r="A169">
        <v>2018</v>
      </c>
      <c r="B169" t="s">
        <v>47</v>
      </c>
      <c r="C169" t="s">
        <v>18</v>
      </c>
      <c r="D169" t="s">
        <v>23</v>
      </c>
      <c r="E169" t="s">
        <v>14</v>
      </c>
      <c r="F169">
        <v>981</v>
      </c>
    </row>
    <row r="170" spans="1:6" x14ac:dyDescent="0.35">
      <c r="A170">
        <v>2015</v>
      </c>
      <c r="B170" t="s">
        <v>47</v>
      </c>
      <c r="C170" t="s">
        <v>18</v>
      </c>
      <c r="D170" t="s">
        <v>20</v>
      </c>
      <c r="E170" t="s">
        <v>14</v>
      </c>
      <c r="F170">
        <v>988</v>
      </c>
    </row>
    <row r="171" spans="1:6" x14ac:dyDescent="0.35">
      <c r="A171">
        <v>2015</v>
      </c>
      <c r="B171" t="s">
        <v>47</v>
      </c>
      <c r="C171" t="s">
        <v>18</v>
      </c>
      <c r="D171" t="s">
        <v>8</v>
      </c>
      <c r="E171" t="s">
        <v>9</v>
      </c>
      <c r="F171">
        <v>98</v>
      </c>
    </row>
    <row r="172" spans="1:6" x14ac:dyDescent="0.35">
      <c r="A172">
        <v>2016</v>
      </c>
      <c r="B172" t="s">
        <v>47</v>
      </c>
      <c r="C172" t="s">
        <v>18</v>
      </c>
      <c r="D172" t="s">
        <v>10</v>
      </c>
      <c r="E172" t="s">
        <v>9</v>
      </c>
      <c r="F172">
        <v>501</v>
      </c>
    </row>
    <row r="173" spans="1:6" x14ac:dyDescent="0.35">
      <c r="A173">
        <v>2016</v>
      </c>
      <c r="B173" t="s">
        <v>47</v>
      </c>
      <c r="C173" t="s">
        <v>18</v>
      </c>
      <c r="D173" t="s">
        <v>12</v>
      </c>
      <c r="E173" t="s">
        <v>9</v>
      </c>
      <c r="F173">
        <v>388</v>
      </c>
    </row>
    <row r="174" spans="1:6" x14ac:dyDescent="0.35">
      <c r="A174">
        <v>2017</v>
      </c>
      <c r="B174" t="s">
        <v>47</v>
      </c>
      <c r="C174" t="s">
        <v>18</v>
      </c>
      <c r="D174" t="s">
        <v>11</v>
      </c>
      <c r="E174" t="s">
        <v>9</v>
      </c>
      <c r="F174">
        <v>114</v>
      </c>
    </row>
    <row r="175" spans="1:6" x14ac:dyDescent="0.35">
      <c r="A175">
        <v>2017</v>
      </c>
      <c r="B175" t="s">
        <v>47</v>
      </c>
      <c r="C175" t="s">
        <v>18</v>
      </c>
      <c r="D175" t="s">
        <v>13</v>
      </c>
      <c r="E175" t="s">
        <v>14</v>
      </c>
      <c r="F175">
        <v>239</v>
      </c>
    </row>
    <row r="176" spans="1:6" x14ac:dyDescent="0.35">
      <c r="A176">
        <v>2018</v>
      </c>
      <c r="B176" t="s">
        <v>47</v>
      </c>
      <c r="C176" t="s">
        <v>18</v>
      </c>
      <c r="D176" t="s">
        <v>15</v>
      </c>
      <c r="E176" t="s">
        <v>9</v>
      </c>
      <c r="F176">
        <v>235</v>
      </c>
    </row>
    <row r="177" spans="1:6" x14ac:dyDescent="0.35">
      <c r="A177">
        <v>2018</v>
      </c>
      <c r="B177" t="s">
        <v>47</v>
      </c>
      <c r="C177" t="s">
        <v>18</v>
      </c>
      <c r="D177" t="s">
        <v>16</v>
      </c>
      <c r="E177" t="s">
        <v>9</v>
      </c>
      <c r="F177">
        <v>2343</v>
      </c>
    </row>
    <row r="178" spans="1:6" x14ac:dyDescent="0.35">
      <c r="A178">
        <v>2015</v>
      </c>
      <c r="B178" t="s">
        <v>48</v>
      </c>
      <c r="C178" t="s">
        <v>33</v>
      </c>
      <c r="D178" t="s">
        <v>23</v>
      </c>
      <c r="E178" t="s">
        <v>14</v>
      </c>
      <c r="F178">
        <v>9753</v>
      </c>
    </row>
    <row r="179" spans="1:6" x14ac:dyDescent="0.35">
      <c r="A179">
        <v>2015</v>
      </c>
      <c r="B179" t="s">
        <v>48</v>
      </c>
      <c r="C179" t="s">
        <v>33</v>
      </c>
      <c r="D179" t="s">
        <v>15</v>
      </c>
      <c r="E179" t="s">
        <v>9</v>
      </c>
      <c r="F179">
        <v>1698</v>
      </c>
    </row>
    <row r="180" spans="1:6" x14ac:dyDescent="0.35">
      <c r="A180">
        <v>2016</v>
      </c>
      <c r="B180" t="s">
        <v>49</v>
      </c>
      <c r="C180" t="s">
        <v>33</v>
      </c>
      <c r="D180" t="s">
        <v>20</v>
      </c>
      <c r="E180" t="s">
        <v>14</v>
      </c>
      <c r="F180">
        <v>12818</v>
      </c>
    </row>
    <row r="181" spans="1:6" x14ac:dyDescent="0.35">
      <c r="A181">
        <v>2016</v>
      </c>
      <c r="B181" t="s">
        <v>49</v>
      </c>
      <c r="C181" t="s">
        <v>33</v>
      </c>
      <c r="D181" t="s">
        <v>11</v>
      </c>
      <c r="E181" t="s">
        <v>9</v>
      </c>
      <c r="F181">
        <v>5001</v>
      </c>
    </row>
    <row r="182" spans="1:6" x14ac:dyDescent="0.35">
      <c r="A182">
        <v>2017</v>
      </c>
      <c r="B182" t="s">
        <v>49</v>
      </c>
      <c r="C182" t="s">
        <v>33</v>
      </c>
      <c r="D182" t="s">
        <v>12</v>
      </c>
      <c r="E182" t="s">
        <v>9</v>
      </c>
      <c r="F182">
        <v>7267</v>
      </c>
    </row>
    <row r="183" spans="1:6" x14ac:dyDescent="0.35">
      <c r="A183">
        <v>2017</v>
      </c>
      <c r="B183" t="s">
        <v>49</v>
      </c>
      <c r="C183" t="s">
        <v>33</v>
      </c>
      <c r="D183" t="s">
        <v>16</v>
      </c>
      <c r="E183" t="s">
        <v>9</v>
      </c>
      <c r="F183">
        <v>17787</v>
      </c>
    </row>
    <row r="184" spans="1:6" x14ac:dyDescent="0.35">
      <c r="A184">
        <v>2018</v>
      </c>
      <c r="B184" t="s">
        <v>50</v>
      </c>
      <c r="C184" t="s">
        <v>33</v>
      </c>
      <c r="D184" t="s">
        <v>19</v>
      </c>
      <c r="E184" t="s">
        <v>9</v>
      </c>
      <c r="F184">
        <v>198</v>
      </c>
    </row>
    <row r="185" spans="1:6" x14ac:dyDescent="0.35">
      <c r="A185">
        <v>2018</v>
      </c>
      <c r="B185" t="s">
        <v>50</v>
      </c>
      <c r="C185" t="s">
        <v>33</v>
      </c>
      <c r="D185" t="s">
        <v>23</v>
      </c>
      <c r="E185" t="s">
        <v>14</v>
      </c>
      <c r="F185">
        <v>321</v>
      </c>
    </row>
    <row r="186" spans="1:6" x14ac:dyDescent="0.35">
      <c r="A186">
        <v>2015</v>
      </c>
      <c r="B186" t="s">
        <v>50</v>
      </c>
      <c r="C186" t="s">
        <v>33</v>
      </c>
      <c r="D186" t="s">
        <v>20</v>
      </c>
      <c r="E186" t="s">
        <v>14</v>
      </c>
      <c r="F186">
        <v>114</v>
      </c>
    </row>
    <row r="187" spans="1:6" x14ac:dyDescent="0.35">
      <c r="A187">
        <v>2015</v>
      </c>
      <c r="B187" t="s">
        <v>50</v>
      </c>
      <c r="C187" t="s">
        <v>33</v>
      </c>
      <c r="D187" t="s">
        <v>8</v>
      </c>
      <c r="E187" t="s">
        <v>9</v>
      </c>
      <c r="F187">
        <v>239</v>
      </c>
    </row>
    <row r="188" spans="1:6" x14ac:dyDescent="0.35">
      <c r="A188">
        <v>2016</v>
      </c>
      <c r="B188" t="s">
        <v>50</v>
      </c>
      <c r="C188" t="s">
        <v>33</v>
      </c>
      <c r="D188" t="s">
        <v>10</v>
      </c>
      <c r="E188" t="s">
        <v>9</v>
      </c>
      <c r="F188">
        <v>235</v>
      </c>
    </row>
    <row r="189" spans="1:6" x14ac:dyDescent="0.35">
      <c r="A189">
        <v>2016</v>
      </c>
      <c r="B189" t="s">
        <v>50</v>
      </c>
      <c r="C189" t="s">
        <v>33</v>
      </c>
      <c r="D189" t="s">
        <v>11</v>
      </c>
      <c r="E189" t="s">
        <v>9</v>
      </c>
      <c r="F189">
        <v>2343</v>
      </c>
    </row>
    <row r="190" spans="1:6" x14ac:dyDescent="0.35">
      <c r="A190">
        <v>2017</v>
      </c>
      <c r="B190" t="s">
        <v>50</v>
      </c>
      <c r="C190" t="s">
        <v>33</v>
      </c>
      <c r="D190" t="s">
        <v>12</v>
      </c>
      <c r="E190" t="s">
        <v>9</v>
      </c>
      <c r="F190">
        <v>114</v>
      </c>
    </row>
    <row r="191" spans="1:6" x14ac:dyDescent="0.35">
      <c r="A191">
        <v>2017</v>
      </c>
      <c r="B191" t="s">
        <v>50</v>
      </c>
      <c r="C191" t="s">
        <v>33</v>
      </c>
      <c r="D191" t="s">
        <v>11</v>
      </c>
      <c r="E191" t="s">
        <v>9</v>
      </c>
      <c r="F191">
        <v>239</v>
      </c>
    </row>
    <row r="192" spans="1:6" x14ac:dyDescent="0.35">
      <c r="A192">
        <v>2018</v>
      </c>
      <c r="B192" t="s">
        <v>50</v>
      </c>
      <c r="C192" t="s">
        <v>33</v>
      </c>
      <c r="D192" t="s">
        <v>13</v>
      </c>
      <c r="E192" t="s">
        <v>14</v>
      </c>
      <c r="F192">
        <v>235</v>
      </c>
    </row>
    <row r="193" spans="1:6" x14ac:dyDescent="0.35">
      <c r="A193">
        <v>2018</v>
      </c>
      <c r="B193" t="s">
        <v>50</v>
      </c>
      <c r="C193" t="s">
        <v>33</v>
      </c>
      <c r="D193" t="s">
        <v>15</v>
      </c>
      <c r="E193" t="s">
        <v>9</v>
      </c>
      <c r="F193">
        <v>2343</v>
      </c>
    </row>
    <row r="194" spans="1:6" x14ac:dyDescent="0.35">
      <c r="A194">
        <v>2015</v>
      </c>
      <c r="B194" t="s">
        <v>50</v>
      </c>
      <c r="C194" t="s">
        <v>33</v>
      </c>
      <c r="D194" t="s">
        <v>16</v>
      </c>
      <c r="E194" t="s">
        <v>9</v>
      </c>
      <c r="F194">
        <v>243</v>
      </c>
    </row>
    <row r="195" spans="1:6" x14ac:dyDescent="0.35">
      <c r="A195">
        <v>2015</v>
      </c>
      <c r="B195" t="s">
        <v>51</v>
      </c>
      <c r="C195" t="s">
        <v>37</v>
      </c>
      <c r="D195" t="s">
        <v>19</v>
      </c>
      <c r="E195" t="s">
        <v>9</v>
      </c>
      <c r="F195">
        <v>0</v>
      </c>
    </row>
    <row r="196" spans="1:6" x14ac:dyDescent="0.35">
      <c r="A196">
        <v>2016</v>
      </c>
      <c r="B196" t="s">
        <v>52</v>
      </c>
      <c r="C196" t="s">
        <v>7</v>
      </c>
      <c r="D196" t="s">
        <v>23</v>
      </c>
      <c r="E196" t="s">
        <v>14</v>
      </c>
      <c r="F196">
        <v>0</v>
      </c>
    </row>
    <row r="197" spans="1:6" x14ac:dyDescent="0.35">
      <c r="A197">
        <v>2016</v>
      </c>
      <c r="B197" t="s">
        <v>53</v>
      </c>
      <c r="C197" t="s">
        <v>33</v>
      </c>
      <c r="D197" t="s">
        <v>20</v>
      </c>
      <c r="E197" t="s">
        <v>14</v>
      </c>
      <c r="F197">
        <v>0</v>
      </c>
    </row>
    <row r="198" spans="1:6" x14ac:dyDescent="0.35">
      <c r="A198">
        <v>2017</v>
      </c>
      <c r="B198" t="s">
        <v>54</v>
      </c>
      <c r="C198" t="s">
        <v>33</v>
      </c>
      <c r="D198" t="s">
        <v>8</v>
      </c>
      <c r="E198" t="s">
        <v>9</v>
      </c>
      <c r="F198">
        <v>0</v>
      </c>
    </row>
    <row r="199" spans="1:6" x14ac:dyDescent="0.35">
      <c r="A199">
        <v>2017</v>
      </c>
      <c r="B199" t="s">
        <v>55</v>
      </c>
      <c r="C199" t="s">
        <v>7</v>
      </c>
      <c r="D199" t="s">
        <v>10</v>
      </c>
      <c r="E199" t="s">
        <v>9</v>
      </c>
      <c r="F199">
        <v>0</v>
      </c>
    </row>
    <row r="200" spans="1:6" x14ac:dyDescent="0.35">
      <c r="A200">
        <v>2018</v>
      </c>
      <c r="B200" t="s">
        <v>56</v>
      </c>
      <c r="C200" t="s">
        <v>28</v>
      </c>
      <c r="D200" t="s">
        <v>11</v>
      </c>
      <c r="E200" t="s">
        <v>9</v>
      </c>
      <c r="F200">
        <v>0</v>
      </c>
    </row>
    <row r="201" spans="1:6" x14ac:dyDescent="0.35">
      <c r="A201">
        <v>2018</v>
      </c>
      <c r="B201" t="s">
        <v>57</v>
      </c>
      <c r="C201" t="s">
        <v>33</v>
      </c>
      <c r="D201" t="s">
        <v>12</v>
      </c>
      <c r="E201" t="s">
        <v>9</v>
      </c>
      <c r="F201">
        <v>0</v>
      </c>
    </row>
    <row r="202" spans="1:6" x14ac:dyDescent="0.35">
      <c r="A202">
        <v>2015</v>
      </c>
      <c r="B202" t="s">
        <v>61</v>
      </c>
      <c r="C202" t="s">
        <v>40</v>
      </c>
      <c r="D202" t="s">
        <v>11</v>
      </c>
      <c r="E202" t="s">
        <v>21</v>
      </c>
      <c r="F202">
        <v>1000</v>
      </c>
    </row>
    <row r="203" spans="1:6" x14ac:dyDescent="0.35">
      <c r="A203">
        <v>2016</v>
      </c>
      <c r="B203" t="s">
        <v>61</v>
      </c>
      <c r="C203" t="s">
        <v>40</v>
      </c>
      <c r="D203" t="s">
        <v>8</v>
      </c>
      <c r="E203" t="s">
        <v>21</v>
      </c>
      <c r="F203">
        <v>1000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Pivottable</vt:lpstr>
      <vt:lpstr>Dasboard</vt:lpstr>
      <vt:lpstr>Sheet1</vt:lpstr>
      <vt:lpst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AGUSR</dc:creator>
  <cp:lastModifiedBy>AGUSR</cp:lastModifiedBy>
  <dcterms:created xsi:type="dcterms:W3CDTF">2022-05-29T00:48:22Z</dcterms:created>
  <dcterms:modified xsi:type="dcterms:W3CDTF">2022-06-06T20:03:25Z</dcterms:modified>
</cp:coreProperties>
</file>